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3\20231231\HTT\Offizielle Berichte\Internet neu - eingestellt am 23.02.2024\"/>
    </mc:Choice>
  </mc:AlternateContent>
  <xr:revisionPtr revIDLastSave="0" documentId="13_ncr:1_{864A0CAB-EE51-4B04-B53F-5F6ED86B0862}"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xtended vdp-Template (P)" sheetId="34"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4" l="1"/>
  <c r="D45" i="8" l="1"/>
  <c r="F307" i="8"/>
  <c r="F295" i="8"/>
  <c r="G293"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5" i="8"/>
  <c r="C307" i="8"/>
  <c r="C293" i="8"/>
  <c r="D307" i="8"/>
  <c r="D295" i="8"/>
  <c r="D291" i="8"/>
  <c r="D293" i="8"/>
  <c r="C291"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F469693-68E5-4391-8063-065EED9AD2A3}">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<sst xmlns="http://schemas.openxmlformats.org/spreadsheetml/2006/main" count="2090" uniqueCount="1616">
  <si>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</si>
  <si>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</si>
  <si>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</si>
  <si>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</si>
  <si>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</si>
  <si>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</si>
  <si>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</si>
  <si>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</si>
  <si>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</si>
  <si>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</si>
  <si>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</si>
  <si>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</si>
  <si>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</si>
  <si>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</si>
  <si>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</si>
  <si>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</si>
  <si>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</si>
  <si>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</si>
  <si>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</si>
  <si>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</si>
  <si>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</si>
  <si>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</si>
  <si>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</si>
  <si>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</si>
  <si>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</si>
  <si>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</si>
  <si>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</si>
  <si>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</si>
  <si>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</si>
  <si>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</si>
  <si>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</si>
  <si>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</si>
  <si>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</si>
  <si>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</si>
  <si>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</si>
  <si>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</si>
  <si>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</si>
  <si>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</si>
  <si>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</si>
  <si>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</si>
  <si>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</si>
  <si>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</si>
  <si>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</si>
  <si>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</si>
  <si>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</si>
  <si>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</si>
  <si>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</si>
  <si>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</si>
  <si>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</si>
  <si>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</si>
  <si>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</si>
  <si>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</si>
  <si>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</si>
  <si>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</si>
  <si>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</si>
  <si>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</si>
  <si>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</si>
  <si>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</si>
  <si>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</si>
  <si>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</si>
  <si>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</si>
  <si>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</si>
  <si>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</si>
  <si>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</si>
  <si>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</si>
  <si>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</si>
  <si>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</si>
  <si>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</si>
  <si>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</si>
  <si>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</si>
  <si>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</si>
  <si>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</si>
  <si>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</si>
  <si>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</si>
  <si>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</si>
  <si>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</si>
  <si>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</si>
  <si>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</si>
  <si>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</si>
  <si>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</si>
  <si>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</si>
  <si>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</si>
  <si>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</si>
  <si>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</si>
  <si>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</si>
  <si>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</si>
  <si>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</si>
  <si>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</si>
  <si>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</si>
  <si>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</si>
  <si>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</si>
  <si>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</si>
  <si>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</si>
  <si>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</si>
  <si>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</si>
  <si>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</si>
  <si>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</si>
  <si>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</si>
  <si>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</si>
  <si>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</si>
  <si>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</si>
  <si>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</si>
  <si>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</si>
  <si>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</si>
  <si>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</si>
  <si>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</si>
  <si>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</si>
  <si>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</si>
  <si>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</si>
  <si>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</si>
  <si>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</si>
  <si>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</si>
  <si>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</si>
  <si>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</si>
  <si>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</si>
  <si>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</si>
  <si>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</si>
  <si>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</si>
  <si>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</si>
  <si>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</si>
  <si>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</si>
  <si>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</si>
  <si>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</si>
  <si>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</si>
  <si>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</si>
  <si>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</si>
  <si>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</si>
  <si>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</si>
  <si>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</si>
  <si>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</si>
  <si>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</si>
  <si>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</si>
  <si>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</si>
  <si>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</si>
  <si>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</si>
  <si>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</si>
  <si>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</si>
  <si>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</si>
  <si>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</si>
  <si>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</si>
  <si>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</si>
  <si>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</si>
  <si>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</si>
  <si>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</si>
  <si>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</si>
  <si>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</si>
  <si>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</si>
  <si>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</si>
  <si>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</si>
  <si>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</si>
  <si>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</si>
  <si>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</si>
  <si>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</si>
  <si>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</si>
  <si>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</si>
  <si>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</si>
  <si>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</si>
  <si>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</si>
  <si>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</si>
  <si>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</si>
  <si>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</si>
  <si>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</si>
  <si>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</si>
  <si>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</si>
  <si>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</si>
  <si>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</si>
  <si>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</si>
  <si>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</si>
  <si>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</si>
  <si>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</si>
  <si>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</si>
  <si>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</si>
  <si>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</si>
  <si>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</si>
  <si>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</si>
  <si>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</si>
  <si>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</si>
  <si>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</si>
  <si>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</si>
  <si>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</si>
  <si>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</si>
  <si>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</si>
  <si>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</si>
  <si>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</si>
  <si>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</si>
  <si>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</si>
  <si>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</si>
  <si>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</si>
  <si>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</si>
  <si>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</si>
  <si>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</si>
  <si>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</si>
  <si>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</si>
  <si>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</si>
  <si>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</si>
  <si>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</si>
  <si>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</si>
  <si>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</si>
  <si>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</si>
  <si>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</si>
  <si>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</si>
  <si>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</si>
  <si>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</si>
  <si>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</si>
  <si>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</si>
  <si>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</si>
  <si>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</si>
  <si>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</si>
  <si>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</si>
  <si>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</si>
  <si>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</si>
  <si>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</si>
  <si>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</si>
  <si>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</si>
  <si>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</si>
  <si>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</si>
  <si>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</si>
  <si>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</si>
  <si>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</si>
  <si>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</si>
  <si>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</si>
  <si>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</si>
  <si>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</si>
  <si>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</si>
  <si>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</si>
  <si>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</si>
  <si>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</si>
  <si>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</si>
  <si>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</si>
  <si>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</si>
  <si>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</si>
  <si>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</si>
  <si>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</si>
  <si>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</si>
  <si>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</si>
  <si>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</si>
  <si>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</si>
  <si>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</si>
  <si>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</si>
  <si>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</si>
  <si>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</si>
  <si>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</si>
  <si>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</si>
  <si>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</si>
  <si>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</si>
  <si>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</si>
  <si>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</si>
  <si>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</si>
  <si>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</si>
  <si>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</si>
  <si>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</si>
  <si>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</si>
  <si>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</si>
  <si>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</si>
  <si>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</si>
  <si>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</si>
  <si>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</si>
  <si>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</si>
  <si>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</si>
  <si>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</si>
  <si>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</si>
  <si>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</si>
  <si>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</si>
  <si>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</si>
  <si>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</si>
  <si>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</si>
  <si>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</si>
  <si>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</si>
  <si>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</si>
  <si>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</si>
  <si>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</si>
  <si>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</si>
  <si>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</si>
  <si>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</si>
  <si>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</si>
  <si>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</si>
  <si>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</si>
  <si>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</si>
  <si>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</si>
  <si>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</si>
  <si>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</si>
  <si>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</si>
  <si>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</si>
  <si>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</si>
  <si>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</si>
  <si>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</si>
  <si>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</si>
  <si>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</si>
  <si>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</si>
  <si>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</si>
  <si>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</si>
  <si>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</si>
  <si>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</si>
  <si>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</si>
  <si>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</si>
  <si>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</si>
  <si>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</si>
  <si>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</si>
  <si>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</si>
  <si>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</si>
  <si>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</si>
  <si>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</si>
  <si>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</si>
  <si>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</si>
  <si>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</si>
  <si>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</si>
  <si>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</si>
  <si>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</si>
  <si>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</si>
  <si>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</si>
  <si>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</si>
  <si>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</si>
  <si>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</si>
  <si>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</si>
  <si>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</si>
  <si>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</si>
  <si>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</si>
  <si>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</si>
  <si>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</si>
  <si>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</si>
  <si>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</si>
  <si>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</si>
  <si>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</si>
  <si>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</si>
  <si>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</si>
  <si>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</si>
  <si>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</si>
  <si>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</si>
  <si>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</si>
  <si>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</si>
  <si>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</si>
  <si>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</si>
  <si>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</si>
  <si>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</si>
  <si>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</si>
  <si>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</si>
  <si>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</si>
  <si>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</si>
  <si>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</si>
  <si>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</si>
  <si>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</si>
  <si>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</si>
  <si>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</si>
  <si>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</si>
  <si>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</si>
  <si>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</si>
  <si>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</si>
  <si>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</si>
  <si>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</si>
  <si>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</si>
  <si>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</si>
  <si>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</si>
  <si>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</si>
  <si>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</si>
  <si>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</si>
  <si>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</si>
  <si>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</si>
  <si>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</si>
  <si>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</si>
  <si>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</si>
  <si>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</si>
  <si>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</si>
  <si>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</si>
  <si>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</si>
  <si>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</si>
  <si>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</si>
  <si>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</si>
  <si>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</si>
  <si>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</si>
  <si>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</si>
  <si>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</si>
  <si>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</si>
  <si>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</si>
  <si>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</si>
  <si>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</si>
  <si>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</si>
  <si>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</si>
  <si>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</si>
  <si>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</si>
  <si>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</si>
  <si>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</si>
  <si>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</si>
  <si>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</si>
  <si>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</si>
  <si>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</si>
  <si>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</si>
  <si>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</si>
  <si>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</si>
  <si>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</si>
  <si>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</si>
  <si>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</si>
  <si>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</si>
  <si>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</si>
  <si>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</si>
  <si>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</si>
  <si>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</si>
  <si>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</si>
  <si>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</si>
  <si>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</si>
  <si>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</si>
  <si>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</si>
  <si>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</si>
  <si>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</si>
  <si>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</si>
  <si>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</si>
  <si>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</si>
  <si>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</si>
  <si>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</si>
  <si>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</si>
  <si>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</si>
  <si>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</si>
  <si>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</si>
  <si>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</si>
  <si>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</si>
  <si>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</si>
  <si>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</si>
  <si>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</si>
  <si>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</si>
  <si>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</si>
  <si>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</si>
  <si>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</si>
  <si>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</si>
  <si>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</si>
  <si>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</si>
  <si>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</si>
  <si>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</si>
  <si>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</si>
  <si>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</si>
  <si>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</si>
  <si>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</si>
  <si>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</si>
  <si>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</si>
  <si>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</si>
  <si>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</si>
  <si>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</si>
  <si>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</si>
  <si>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</si>
  <si>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</si>
  <si>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</si>
  <si>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</si>
  <si>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</si>
  <si>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</si>
  <si>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</si>
  <si>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</si>
  <si>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</si>
  <si>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</si>
  <si>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</si>
  <si>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</si>
  <si>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</si>
  <si>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</si>
  <si>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</si>
  <si>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</si>
  <si>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</si>
  <si>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</si>
  <si>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</si>
  <si>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</si>
  <si>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</si>
  <si>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</si>
  <si>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</si>
  <si>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</si>
  <si>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</si>
  <si>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</si>
  <si>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</si>
  <si>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</si>
  <si>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</si>
  <si>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</si>
  <si>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</si>
  <si>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</si>
  <si>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</si>
  <si>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</si>
  <si>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</si>
  <si>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</si>
  <si>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</si>
  <si>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</si>
  <si>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</si>
  <si>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</si>
  <si>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</si>
  <si>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</si>
  <si>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</si>
  <si>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</si>
  <si>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</si>
  <si>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</si>
  <si>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</si>
  <si>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</si>
  <si>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</si>
  <si>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</si>
  <si>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</si>
  <si>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</si>
  <si>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</si>
  <si>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</si>
  <si>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</si>
  <si>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</si>
  <si>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</si>
  <si>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</si>
  <si>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</si>
  <si>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</si>
  <si>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</si>
  <si>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</si>
  <si>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</si>
  <si>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</si>
  <si>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</si>
  <si>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</si>
  <si>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</si>
  <si>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</si>
  <si>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</si>
  <si>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</si>
  <si>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</si>
  <si>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</si>
  <si>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</si>
  <si>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</si>
  <si>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</si>
  <si>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</si>
  <si>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</si>
  <si>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</si>
  <si>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</si>
  <si>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</si>
  <si>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</si>
  <si>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</si>
  <si>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</si>
  <si>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</si>
  <si>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</si>
  <si>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</si>
  <si>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</si>
  <si>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</si>
  <si>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</si>
  <si>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</si>
  <si>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</si>
  <si>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</si>
  <si>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</si>
  <si>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</si>
  <si>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</si>
  <si>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</si>
  <si>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</si>
  <si>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</si>
  <si>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</si>
  <si>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</si>
  <si>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</si>
  <si>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</si>
  <si>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</si>
  <si>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</si>
  <si>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</si>
  <si>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</si>
  <si>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</si>
  <si>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</si>
  <si>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</si>
  <si>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</si>
  <si>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</si>
  <si>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</si>
  <si>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</si>
  <si>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</si>
  <si>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</si>
  <si>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</si>
  <si>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</si>
  <si>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</si>
  <si>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</si>
  <si>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</si>
  <si>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</si>
  <si>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</si>
  <si>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</si>
  <si>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</si>
  <si>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</si>
  <si>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</si>
  <si>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</si>
  <si>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</si>
  <si>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</si>
  <si>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</si>
  <si>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</si>
  <si>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</si>
  <si>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</si>
  <si>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</si>
  <si>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</si>
  <si>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</si>
  <si>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</si>
  <si>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</si>
  <si>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</si>
  <si>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</si>
  <si>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</si>
  <si>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</si>
  <si>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</si>
  <si>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</si>
  <si>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</si>
  <si>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</si>
  <si>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</si>
  <si>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</si>
  <si>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</si>
  <si>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</si>
  <si>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</si>
  <si>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</si>
  <si>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</si>
  <si>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</si>
  <si>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</si>
  <si>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</si>
  <si>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</si>
  <si>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</si>
  <si>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</si>
  <si>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</si>
  <si>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</si>
  <si>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</si>
  <si>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</si>
  <si>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</si>
  <si>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</si>
  <si>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</si>
  <si>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</si>
  <si>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</si>
  <si>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</si>
  <si>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</si>
  <si>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</si>
  <si>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</si>
  <si>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</si>
  <si>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</si>
  <si>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</si>
  <si>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</si>
  <si>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</si>
  <si>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</si>
  <si>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</si>
  <si>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</si>
  <si>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</si>
  <si>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</si>
  <si>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</si>
  <si>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</si>
  <si>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</si>
  <si>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</si>
  <si>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</si>
  <si>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</si>
  <si>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</si>
  <si>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</si>
  <si>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</si>
  <si>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</si>
  <si>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</si>
  <si>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</si>
  <si>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</si>
  <si>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</si>
  <si>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</si>
  <si>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</si>
  <si>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</si>
  <si>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</si>
  <si>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</si>
  <si>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</si>
  <si>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</si>
  <si>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</si>
  <si>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</si>
  <si>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</si>
  <si>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</si>
  <si>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</si>
  <si>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</si>
  <si>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</si>
  <si>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</si>
  <si>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</si>
  <si>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</si>
  <si>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</si>
  <si>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</si>
  <si>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</si>
  <si>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</si>
  <si>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</si>
  <si>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</si>
  <si>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</si>
  <si>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</si>
  <si>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</si>
  <si>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</si>
  <si>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</si>
  <si>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</si>
  <si>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</si>
  <si>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</si>
  <si>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</si>
  <si>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</si>
  <si>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</si>
  <si>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</si>
  <si>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</si>
  <si>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</si>
  <si>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</si>
  <si>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</si>
  <si>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</si>
  <si>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</si>
  <si>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</si>
  <si>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</si>
  <si>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</si>
  <si>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</si>
  <si>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</si>
  <si>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</si>
  <si>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</si>
  <si>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</si>
  <si>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</si>
  <si>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</si>
  <si>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</si>
  <si>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</si>
  <si>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</si>
  <si>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</si>
  <si>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</si>
  <si>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</si>
  <si>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</si>
  <si>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</si>
  <si>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</si>
  <si>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</si>
  <si>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</si>
  <si>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</si>
  <si>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</si>
  <si>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</si>
  <si>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</si>
  <si>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</si>
  <si>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</si>
  <si>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</si>
  <si>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</si>
  <si>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</si>
  <si>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</si>
  <si>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</si>
  <si>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</si>
  <si>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</si>
  <si>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</si>
  <si>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</si>
  <si>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</si>
  <si>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</si>
  <si>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</si>
  <si>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</si>
  <si>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</si>
  <si>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</si>
  <si>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</si>
  <si>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</si>
  <si>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</si>
  <si>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</si>
  <si>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</si>
  <si>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</si>
  <si>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</si>
  <si>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</si>
  <si>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</si>
  <si>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</si>
  <si>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</si>
  <si>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</si>
  <si>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</si>
  <si>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</si>
  <si>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</si>
  <si>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</si>
  <si>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</si>
  <si>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</si>
  <si>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</si>
  <si>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</si>
  <si>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</si>
  <si>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</si>
  <si>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</si>
  <si>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</si>
  <si>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</si>
  <si>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</si>
  <si>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</si>
  <si>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</si>
  <si>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</si>
  <si>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</si>
  <si>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</si>
  <si>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</si>
  <si>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</si>
  <si>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</si>
  <si>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</si>
  <si>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</si>
  <si>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</si>
  <si>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</si>
  <si>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</si>
  <si>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</si>
  <si>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</si>
  <si>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</si>
  <si>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</si>
  <si>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</si>
  <si>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</si>
  <si>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</si>
  <si>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</si>
  <si>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</si>
  <si>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</si>
  <si>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</si>
  <si>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</si>
  <si>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</si>
  <si>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</si>
  <si>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</si>
  <si>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</si>
  <si>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</si>
  <si>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</si>
  <si>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</si>
  <si>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</si>
  <si>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</si>
  <si>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</si>
  <si>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</si>
  <si>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</si>
  <si>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</si>
  <si>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</si>
  <si>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</si>
  <si>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</si>
  <si>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</si>
  <si>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</si>
  <si>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</si>
  <si>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</si>
  <si>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</si>
  <si>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</si>
  <si>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</si>
  <si>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</si>
  <si>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</si>
  <si>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</si>
  <si>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</si>
  <si>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</si>
  <si>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</si>
  <si>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</si>
  <si>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</si>
  <si>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</si>
  <si>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</si>
  <si>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</si>
  <si>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</si>
  <si>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</si>
  <si>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</si>
  <si>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</si>
  <si>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</si>
  <si>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</si>
  <si>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</si>
  <si>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</si>
  <si>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</si>
  <si>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</si>
  <si>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</si>
  <si>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</si>
  <si>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</si>
  <si>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</si>
  <si>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</si>
  <si>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</si>
  <si>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</si>
  <si>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</si>
  <si>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</si>
  <si>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</si>
  <si>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</si>
  <si>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</si>
  <si>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</si>
  <si>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</si>
  <si>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</si>
  <si>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</si>
  <si>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</si>
  <si>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</si>
  <si>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</si>
  <si>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</si>
  <si>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</si>
  <si>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</si>
  <si>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</si>
  <si>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</si>
  <si>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</si>
  <si>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</si>
  <si>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</si>
  <si>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</si>
  <si>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</si>
  <si>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</si>
  <si>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</si>
  <si>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</si>
  <si>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</si>
  <si>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</si>
  <si>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</si>
  <si>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</si>
  <si>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</si>
  <si>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</si>
  <si>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</si>
  <si>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</si>
  <si>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</si>
  <si>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</si>
  <si>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</si>
  <si>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</si>
  <si>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</si>
  <si>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</si>
  <si>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</si>
  <si>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</si>
  <si>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</si>
  <si>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</si>
  <si>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</si>
  <si>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</si>
  <si>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</si>
  <si>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</si>
  <si>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</si>
  <si>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</si>
  <si>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</si>
  <si>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</si>
  <si>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</si>
  <si>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</si>
  <si>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</si>
  <si>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</si>
  <si>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</si>
  <si>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</si>
  <si>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</si>
  <si>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</si>
  <si>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</si>
  <si>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</si>
  <si>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</si>
  <si>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</si>
  <si>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</si>
  <si>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</si>
  <si>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</si>
  <si>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</si>
  <si>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</si>
  <si>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</si>
  <si>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</si>
  <si>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</si>
  <si>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</si>
  <si>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</si>
  <si>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</si>
  <si>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</si>
  <si>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</si>
  <si>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</si>
  <si>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</si>
  <si>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</si>
  <si>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</si>
  <si>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</si>
  <si>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</si>
  <si>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</si>
  <si>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</si>
  <si>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</si>
  <si>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</si>
  <si>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</si>
  <si>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</si>
  <si>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</si>
  <si>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</si>
  <si>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</si>
  <si>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</si>
  <si>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</si>
  <si>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</si>
  <si>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</si>
  <si>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</si>
  <si>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</si>
  <si>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</si>
  <si>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</si>
  <si>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</si>
  <si>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</si>
  <si>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</si>
  <si>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</si>
  <si>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</si>
  <si>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</si>
  <si>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</si>
  <si>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</si>
  <si>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</si>
  <si>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</si>
  <si>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</si>
  <si>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</si>
  <si>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</si>
  <si>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</si>
  <si>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</si>
  <si>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</si>
  <si>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</si>
  <si>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</si>
  <si>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</si>
  <si>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</si>
  <si>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</si>
  <si>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</si>
  <si>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</si>
  <si>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</si>
  <si>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</si>
  <si>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</si>
  <si>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</si>
  <si>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</si>
  <si>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</si>
  <si>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</si>
  <si>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</si>
  <si>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</si>
  <si>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</si>
  <si>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</si>
  <si>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</si>
  <si>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</si>
  <si>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</si>
  <si>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</si>
  <si>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</si>
  <si>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</si>
  <si>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</si>
  <si>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</si>
  <si>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</si>
  <si>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</si>
  <si>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</si>
  <si>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</si>
  <si>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</si>
  <si>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</si>
  <si>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</si>
  <si>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</si>
  <si>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</si>
  <si>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</si>
  <si>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</si>
  <si>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</si>
  <si>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</si>
  <si>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</si>
  <si>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</si>
  <si>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</si>
  <si>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</si>
  <si>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</si>
  <si>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</si>
  <si>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</si>
  <si>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</si>
  <si>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</si>
  <si>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</si>
  <si>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</si>
  <si>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</si>
  <si>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</si>
  <si>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</si>
  <si>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</si>
  <si>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</si>
  <si>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</si>
  <si>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</si>
  <si>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</si>
  <si>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</si>
  <si>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</si>
  <si>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</si>
  <si>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</si>
  <si>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</si>
  <si>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</si>
  <si>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</si>
  <si>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</si>
  <si>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</si>
  <si>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</si>
  <si>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</si>
  <si>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</si>
  <si>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</si>
  <si>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</si>
  <si>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</si>
  <si>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</si>
  <si>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</si>
  <si>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</si>
  <si>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</si>
  <si>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</si>
  <si>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</si>
  <si>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</si>
  <si>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</si>
  <si>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</si>
  <si>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</si>
  <si>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</si>
  <si>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</si>
  <si>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</si>
  <si>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</si>
  <si>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</si>
  <si>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</si>
  <si>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</si>
  <si>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</si>
  <si>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</si>
  <si>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</si>
  <si>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</si>
  <si>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</si>
  <si>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</si>
  <si>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</si>
  <si>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</si>
  <si>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</si>
  <si>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</si>
  <si>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</si>
  <si>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</si>
  <si>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</si>
  <si>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</si>
  <si>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</si>
  <si>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</si>
  <si>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</si>
  <si>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</si>
  <si>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</si>
  <si>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</si>
  <si>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</si>
  <si>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</si>
  <si>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</si>
  <si>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</si>
  <si>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</si>
  <si>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</si>
  <si>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</si>
  <si>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</si>
  <si>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</si>
  <si>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</si>
  <si>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</si>
  <si>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</si>
  <si>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</si>
  <si>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</si>
  <si>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</si>
  <si>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</si>
  <si>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</si>
  <si>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</si>
  <si>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</si>
  <si>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</si>
  <si>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</si>
  <si>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</si>
  <si>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</si>
  <si>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</si>
  <si>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</si>
  <si>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</si>
  <si>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</si>
  <si>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</si>
  <si>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</si>
  <si>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</si>
  <si>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</si>
  <si>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</si>
  <si>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</si>
  <si>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</si>
  <si>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</si>
  <si>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</si>
  <si>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</si>
  <si>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</si>
  <si>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</si>
  <si>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</si>
  <si>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</si>
  <si>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</si>
  <si>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</si>
  <si>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</si>
  <si>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</si>
  <si>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</si>
  <si>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</si>
  <si>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</si>
  <si>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</si>
  <si>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</si>
  <si>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</si>
  <si>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</si>
  <si>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</si>
  <si>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</si>
  <si>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</si>
  <si>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</si>
  <si>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</si>
  <si>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</si>
  <si>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</si>
  <si>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</si>
  <si>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</si>
  <si>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</si>
  <si>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</si>
  <si>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</si>
  <si>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</si>
  <si>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</si>
  <si>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</si>
  <si>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</si>
  <si>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</si>
  <si>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</si>
  <si>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</si>
  <si>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</si>
  <si>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</si>
  <si>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</si>
  <si>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</si>
  <si>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</si>
  <si>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</si>
  <si>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</si>
  <si>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</si>
  <si>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</si>
  <si>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</si>
  <si>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</si>
  <si>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</si>
  <si>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</si>
  <si>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</si>
  <si>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</si>
  <si>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</si>
  <si>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</si>
  <si>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</si>
  <si>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</si>
  <si>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</si>
  <si>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</si>
  <si>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</si>
  <si>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</si>
  <si>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</si>
  <si>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</si>
  <si>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</si>
  <si>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</si>
  <si>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</si>
  <si>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</si>
  <si>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</si>
  <si>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</si>
  <si>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</si>
  <si>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</si>
  <si>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</si>
  <si>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</si>
  <si>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</si>
  <si>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</si>
  <si>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</si>
  <si>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</si>
  <si>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</si>
  <si>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</si>
  <si>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</si>
  <si>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EURO</t>
  </si>
  <si>
    <t>https://www.hypovereinsbank.de/hvb/ueber-uns/investor-relations/emissionen-deckungsstock/daten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</si>
  <si>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</si>
  <si>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</si>
  <si>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</si>
  <si>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</si>
  <si>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</si>
  <si>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</si>
  <si>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</si>
  <si>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</si>
  <si>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</si>
  <si>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</si>
  <si>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</si>
  <si>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</si>
  <si>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</si>
  <si>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</si>
  <si>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</si>
  <si>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</si>
  <si>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</si>
  <si>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</si>
  <si>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</si>
  <si>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</si>
  <si>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</si>
  <si>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</si>
  <si>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</si>
  <si>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</si>
  <si>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</si>
  <si>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</si>
  <si>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</si>
  <si>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</si>
  <si>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</si>
  <si>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</si>
  <si>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</si>
  <si>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</si>
  <si>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</si>
  <si>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</si>
  <si>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</si>
  <si>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</si>
  <si>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</si>
  <si>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</si>
  <si>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</si>
  <si>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</si>
  <si>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</si>
  <si>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</si>
  <si>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</si>
  <si>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</si>
  <si>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</si>
  <si>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</si>
  <si>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</si>
  <si>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</si>
  <si>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</si>
  <si>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</si>
  <si>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</si>
  <si>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</si>
  <si>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</si>
  <si>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</si>
  <si>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</si>
  <si>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</si>
  <si>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</si>
  <si>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</si>
  <si>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</si>
  <si>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</si>
  <si>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</si>
  <si>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</si>
  <si>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</si>
  <si>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</si>
  <si>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</si>
  <si>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</si>
  <si>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</si>
  <si>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</si>
  <si>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</si>
  <si>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</si>
  <si>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</si>
  <si>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</si>
  <si>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</si>
  <si>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</si>
  <si>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</si>
  <si>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</si>
  <si>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</si>
  <si>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</si>
  <si>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</si>
  <si>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</si>
  <si>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</si>
  <si>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</si>
  <si>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</si>
  <si>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</si>
  <si>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</si>
  <si>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</si>
  <si>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</si>
  <si>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</si>
  <si>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</si>
  <si>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</si>
  <si>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</si>
  <si>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</si>
  <si>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</si>
  <si>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</si>
  <si>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</si>
  <si>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</si>
  <si>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</si>
  <si>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</si>
  <si>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</si>
  <si>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</si>
  <si>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</si>
  <si>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</si>
  <si>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</si>
  <si>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</si>
  <si>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</si>
  <si>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</si>
  <si>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</si>
  <si>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</si>
  <si>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</si>
  <si>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</si>
  <si>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</si>
  <si>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</si>
  <si>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</si>
  <si>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</si>
  <si>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</si>
  <si>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</si>
  <si>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</si>
  <si>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</si>
  <si>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</si>
  <si>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</si>
  <si>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</si>
  <si>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</si>
  <si>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</si>
  <si>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</si>
  <si>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</si>
  <si>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</si>
  <si>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</si>
  <si>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</si>
  <si>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</si>
  <si>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</si>
  <si>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</si>
  <si>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</si>
  <si>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</si>
  <si>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</si>
  <si>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</si>
  <si>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</si>
  <si>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</si>
  <si>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</si>
  <si>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</si>
  <si>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</si>
  <si>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</si>
  <si>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</si>
  <si>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</si>
  <si>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</si>
  <si>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</si>
  <si>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</si>
  <si>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</si>
  <si>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</si>
  <si>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</si>
  <si>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</si>
  <si>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</si>
  <si>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</si>
  <si>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</si>
  <si>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</si>
  <si>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</si>
  <si>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</si>
  <si>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</si>
  <si>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</si>
  <si>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</si>
  <si>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</si>
  <si>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</si>
  <si>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</si>
  <si>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</si>
  <si>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</si>
  <si>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</si>
  <si>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</si>
  <si>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</si>
  <si>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</si>
  <si>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</si>
  <si>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</si>
  <si>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</si>
  <si>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</si>
  <si>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</si>
  <si>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</si>
  <si>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</si>
  <si>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</si>
  <si>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</si>
  <si>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</si>
  <si>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</si>
  <si>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</si>
  <si>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</si>
  <si>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</si>
  <si>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</si>
  <si>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</si>
  <si>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</si>
  <si>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</si>
  <si>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</si>
  <si>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</si>
  <si>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</si>
  <si>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</si>
  <si>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</si>
  <si>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</si>
  <si>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</si>
  <si>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</si>
  <si>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</si>
  <si>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</si>
  <si>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</si>
  <si>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</si>
  <si>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</si>
  <si>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</si>
  <si>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</si>
  <si>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</si>
  <si>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</si>
  <si>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</si>
  <si>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</si>
  <si>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</si>
  <si>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</si>
  <si>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</si>
  <si>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</si>
  <si>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</si>
  <si>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</si>
  <si>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</si>
  <si>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</si>
  <si>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</si>
  <si>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</si>
  <si>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</si>
  <si>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</si>
  <si>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</si>
  <si>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</si>
  <si>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</si>
  <si>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</si>
  <si>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</si>
  <si>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</si>
  <si>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</si>
  <si>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</si>
  <si>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</si>
  <si>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</si>
  <si>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</si>
  <si>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</si>
  <si>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</si>
  <si>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</si>
  <si>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</si>
  <si>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</si>
  <si>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</si>
  <si>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</si>
  <si>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</si>
  <si>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</si>
  <si>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</si>
  <si>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</si>
  <si>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</si>
  <si>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</si>
  <si>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</si>
  <si>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</si>
  <si>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</si>
  <si>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</si>
  <si>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</si>
  <si>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</si>
  <si>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</si>
  <si>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</si>
  <si>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</si>
  <si>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</si>
  <si>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</si>
  <si>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</si>
  <si>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</si>
  <si>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</si>
  <si>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</si>
  <si>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</si>
  <si>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</si>
  <si>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</si>
  <si>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</si>
  <si>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</si>
  <si>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</si>
  <si>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</si>
  <si>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</si>
  <si>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</si>
  <si>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</si>
  <si>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</si>
  <si>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</si>
  <si>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</si>
  <si>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</si>
  <si>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</si>
  <si>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</si>
  <si>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</si>
  <si>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</si>
  <si>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</si>
  <si>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</si>
  <si>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</si>
  <si>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</si>
  <si>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</si>
  <si>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</si>
  <si>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</si>
  <si>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</si>
  <si>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</si>
  <si>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</si>
  <si>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</si>
  <si>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</si>
  <si>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</si>
  <si>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</si>
  <si>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</si>
  <si>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</si>
  <si>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</si>
  <si>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</si>
  <si>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</si>
  <si>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</si>
  <si>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</si>
  <si>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</si>
  <si>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</si>
  <si>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</si>
  <si>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</si>
  <si>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</si>
  <si>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</si>
  <si>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</si>
  <si>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</si>
  <si>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</si>
  <si>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</si>
  <si>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</si>
  <si>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</si>
  <si>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</si>
  <si>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</si>
  <si>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</si>
  <si>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</si>
  <si>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</si>
  <si>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</si>
  <si>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</si>
  <si>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</si>
  <si>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</si>
  <si>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</si>
  <si>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</si>
  <si>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</si>
  <si>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</si>
  <si>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</si>
  <si>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</si>
  <si>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</si>
  <si>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</si>
  <si>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</si>
  <si>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</si>
  <si>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</si>
  <si>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</si>
  <si>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</si>
  <si>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</si>
  <si>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</si>
  <si>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</si>
  <si>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</si>
  <si>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</si>
  <si>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</si>
  <si>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</si>
  <si>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</si>
  <si>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</si>
  <si>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</si>
  <si>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</si>
  <si>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</si>
  <si>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</si>
  <si>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</si>
  <si>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</si>
  <si>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</si>
  <si>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</si>
  <si>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</si>
  <si>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</si>
  <si>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</si>
  <si>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</si>
  <si>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</si>
  <si>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</si>
  <si>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</si>
  <si>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</si>
  <si>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</si>
  <si>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</si>
  <si>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</si>
  <si>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</si>
  <si>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</si>
  <si>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</si>
  <si>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</si>
  <si>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</si>
  <si>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</si>
  <si>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</si>
  <si>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</si>
  <si>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</si>
  <si>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</si>
  <si>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</si>
  <si>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</si>
  <si>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</si>
  <si>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</si>
  <si>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</si>
  <si>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</si>
  <si>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</si>
  <si>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</si>
  <si>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</si>
  <si>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</si>
  <si>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</si>
  <si>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</si>
  <si>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</si>
  <si>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</si>
  <si>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</si>
  <si>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</si>
  <si>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</si>
  <si>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</si>
  <si>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</si>
  <si>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</si>
  <si>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</si>
  <si>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</si>
  <si>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</si>
  <si>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</si>
  <si>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</si>
  <si>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</si>
  <si>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</si>
  <si>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</si>
  <si>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</si>
  <si>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</si>
  <si>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</si>
  <si>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</si>
  <si>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</si>
  <si>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</si>
  <si>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</si>
  <si>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</si>
  <si>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</si>
  <si>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</si>
  <si>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</si>
  <si>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t>
  </si>
  <si>
    <t>Y/N/Not allowed</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</si>
  <si>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</si>
  <si>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</si>
  <si>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</si>
  <si>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</si>
  <si>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</si>
  <si>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</si>
  <si>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</si>
  <si>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</si>
  <si>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</si>
  <si>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</si>
  <si>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</si>
  <si>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</si>
  <si>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</si>
  <si>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</si>
  <si>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</si>
  <si>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</si>
  <si>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Are soft bullet structures included?</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</si>
  <si>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</si>
  <si>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</si>
  <si>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</si>
  <si>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</si>
  <si>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</si>
  <si>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</si>
  <si>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</si>
  <si>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</si>
  <si>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</si>
  <si>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</si>
  <si>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</si>
  <si>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</si>
  <si>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</si>
  <si>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</si>
  <si>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</si>
  <si>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</si>
  <si>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</si>
  <si>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</si>
  <si>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</si>
  <si>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</si>
  <si>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</si>
  <si>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</si>
  <si>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</si>
  <si>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</si>
  <si>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</si>
  <si>
    <t>Cut-off Date: 31/12/23</t>
  </si>
  <si>
    <t>Reporting Date: 31/01/24</t>
  </si>
  <si>
    <t>Q 4 2023</t>
  </si>
  <si>
    <t>UniCredit Bank GmbH</t>
  </si>
  <si>
    <t>https://www.coveredbondlabel.com/issuer/15-unicredit-bank-gmbh</t>
  </si>
  <si>
    <t>Yes/No</t>
  </si>
  <si>
    <t>Yes</t>
  </si>
  <si>
    <t>2 % + 2 %</t>
  </si>
  <si>
    <t>Legal overcollateralisation (nominal + npv based on stress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</si>
</sst>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2" fillId="0" borderId="0"/>
  </cellStyleXfs>
  <cellXfs count="288">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10" fontId="2" fillId="0" borderId="0" xfId="1" applyNumberFormat="1" applyFont="1" applyFill="1" applyBorder="1" applyAlignment="1">
      <alignment horizontal="center" vertical="center" wrapText="1"/>
    </xf>
    <xf numFmtId="166" fontId="53" fillId="8" borderId="16" xfId="9" applyNumberFormat="1" applyFont="1" applyFill="1" applyBorder="1" applyAlignment="1">
      <alignment vertical="center"/>
    </xf>
    <xf numFmtId="166" fontId="53" fillId="8" borderId="17" xfId="9" applyNumberFormat="1" applyFont="1" applyFill="1" applyBorder="1" applyAlignment="1">
      <alignment vertical="center"/>
    </xf>
    <xf numFmtId="166" fontId="53" fillId="8" borderId="17" xfId="9" applyNumberFormat="1" applyFont="1" applyFill="1" applyBorder="1" applyAlignment="1">
      <alignment horizontal="center" vertical="center"/>
    </xf>
    <xf numFmtId="166" fontId="53" fillId="8" borderId="18" xfId="9" applyNumberFormat="1" applyFont="1" applyFill="1" applyBorder="1"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8"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4"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8"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8"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8" fontId="56" fillId="0" borderId="32" xfId="9" applyNumberFormat="1" applyFont="1" applyBorder="1" applyAlignment="1">
      <alignment horizontal="center" vertical="center"/>
    </xf>
    <xf numFmtId="168" fontId="56" fillId="9" borderId="0" xfId="9" applyNumberFormat="1" applyFont="1" applyFill="1" applyAlignment="1">
      <alignment horizontal="right" vertical="center"/>
    </xf>
    <xf numFmtId="0" fontId="54" fillId="9" borderId="0" xfId="9" applyFont="1" applyFill="1" applyAlignment="1">
      <alignment vertical="center"/>
    </xf>
    <xf numFmtId="166" fontId="56" fillId="0" borderId="19" xfId="9" applyNumberFormat="1" applyFont="1" applyBorder="1" applyAlignment="1">
      <alignment horizontal="left" vertical="center" wrapText="1"/>
    </xf>
    <xf numFmtId="166" fontId="54" fillId="0" borderId="21" xfId="9" applyNumberFormat="1" applyFont="1" applyBorder="1" applyAlignment="1">
      <alignment horizontal="center" vertical="center"/>
    </xf>
    <xf numFmtId="168" fontId="56" fillId="9" borderId="0" xfId="9" applyNumberFormat="1" applyFont="1" applyFill="1" applyAlignment="1">
      <alignment horizontal="left" vertical="center"/>
    </xf>
    <xf numFmtId="0" fontId="54" fillId="9" borderId="0" xfId="9" applyFont="1" applyFill="1" applyAlignment="1">
      <alignment horizontal="left" vertical="center"/>
    </xf>
    <xf numFmtId="166" fontId="56" fillId="0" borderId="1" xfId="9" applyNumberFormat="1" applyFont="1" applyBorder="1" applyAlignment="1">
      <alignment horizontal="left" vertical="center" wrapText="1"/>
    </xf>
    <xf numFmtId="0" fontId="54"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4" fillId="9" borderId="0" xfId="9" applyFont="1" applyFill="1" applyAlignment="1">
      <alignment vertical="center" wrapText="1"/>
    </xf>
    <xf numFmtId="166" fontId="53"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8" fontId="56" fillId="0" borderId="31" xfId="9" applyNumberFormat="1" applyFont="1" applyBorder="1" applyAlignment="1">
      <alignment horizontal="center" vertical="center"/>
    </xf>
    <xf numFmtId="170" fontId="56" fillId="0" borderId="21" xfId="9" applyNumberFormat="1" applyFont="1" applyBorder="1" applyAlignment="1">
      <alignment horizontal="center" vertical="center"/>
    </xf>
    <xf numFmtId="166" fontId="56" fillId="0" borderId="0" xfId="9" applyNumberFormat="1" applyFont="1" applyAlignment="1">
      <alignment vertical="center"/>
    </xf>
    <xf numFmtId="170" fontId="56" fillId="0" borderId="24" xfId="9" applyNumberFormat="1" applyFont="1" applyBorder="1" applyAlignment="1">
      <alignment horizontal="center" vertical="center"/>
    </xf>
    <xf numFmtId="170" fontId="56" fillId="9" borderId="0" xfId="9" applyNumberFormat="1" applyFont="1" applyFill="1" applyAlignment="1">
      <alignment horizontal="right" vertical="center"/>
    </xf>
    <xf numFmtId="168" fontId="56" fillId="0" borderId="34" xfId="9" applyNumberFormat="1" applyFont="1" applyBorder="1" applyAlignment="1">
      <alignment horizontal="center" vertical="center"/>
    </xf>
    <xf numFmtId="166" fontId="57"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7"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4"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8" fontId="56" fillId="0" borderId="39" xfId="9" applyNumberFormat="1" applyFont="1" applyBorder="1" applyAlignment="1">
      <alignment horizontal="center" vertical="center"/>
    </xf>
    <xf numFmtId="168" fontId="56" fillId="0" borderId="36" xfId="9" applyNumberFormat="1" applyFont="1" applyBorder="1" applyAlignment="1">
      <alignment horizontal="center" vertical="center"/>
    </xf>
    <xf numFmtId="168" fontId="56" fillId="0" borderId="35" xfId="9" applyNumberFormat="1" applyFont="1" applyBorder="1" applyAlignment="1">
      <alignment horizontal="center" vertical="center"/>
    </xf>
    <xf numFmtId="166" fontId="56" fillId="10" borderId="6" xfId="9" applyNumberFormat="1" applyFont="1" applyFill="1" applyBorder="1" applyAlignment="1">
      <alignment vertical="center"/>
    </xf>
    <xf numFmtId="166" fontId="56" fillId="10" borderId="7" xfId="9" applyNumberFormat="1" applyFont="1" applyFill="1" applyBorder="1" applyAlignment="1">
      <alignment horizontal="center" vertical="center"/>
    </xf>
    <xf numFmtId="168" fontId="56" fillId="0" borderId="40" xfId="9" applyNumberFormat="1" applyFont="1" applyBorder="1" applyAlignment="1">
      <alignment horizontal="center" vertical="center"/>
    </xf>
    <xf numFmtId="168" fontId="56" fillId="0" borderId="41" xfId="9" applyNumberFormat="1" applyFont="1" applyBorder="1" applyAlignment="1">
      <alignment horizontal="center" vertical="center"/>
    </xf>
    <xf numFmtId="168" fontId="56" fillId="0" borderId="0" xfId="9" applyNumberFormat="1" applyFont="1" applyAlignment="1">
      <alignment horizontal="left" vertical="center"/>
    </xf>
    <xf numFmtId="0" fontId="52" fillId="0" borderId="0" xfId="9"/>
    <xf numFmtId="0" fontId="52" fillId="0" borderId="0" xfId="9" applyAlignment="1">
      <alignment vertical="center"/>
    </xf>
    <xf numFmtId="0" fontId="52" fillId="0" borderId="0" xfId="9" applyAlignment="1">
      <alignment horizontal="left" vertical="center"/>
    </xf>
    <xf numFmtId="0" fontId="58" fillId="0" borderId="0" xfId="9" applyFont="1" applyAlignment="1">
      <alignment vertical="center" wrapText="1"/>
    </xf>
    <xf numFmtId="0" fontId="58" fillId="0" borderId="0" xfId="9" applyFont="1" applyAlignment="1">
      <alignment vertical="center"/>
    </xf>
    <xf numFmtId="166" fontId="52" fillId="0" borderId="0" xfId="9" applyNumberFormat="1" applyAlignment="1">
      <alignment vertical="center"/>
    </xf>
    <xf numFmtId="0" fontId="52" fillId="0" borderId="0" xfId="9" applyAlignment="1">
      <alignment horizontal="center" vertical="center"/>
    </xf>
    <xf numFmtId="0" fontId="2" fillId="0" borderId="0" xfId="0" applyFont="1" applyAlignment="1" applyProtection="1">
      <alignment horizontal="left" vertical="center" wrapText="1"/>
      <protection locked="0"/>
    </xf>
    <xf numFmtId="166" fontId="56" fillId="0" borderId="25" xfId="9" applyNumberFormat="1" applyFont="1" applyBorder="1" applyAlignment="1">
      <alignment horizontal="left" vertical="center" wrapText="1"/>
    </xf>
    <xf numFmtId="3" fontId="18" fillId="0" borderId="0" xfId="0" applyNumberFormat="1" applyFont="1" applyFill="1" applyBorder="1" applyAlignment="1">
      <alignment horizontal="center" vertical="center" wrapText="1"/>
    </xf>
    <xf numFmtId="3" fontId="56" fillId="0" borderId="24" xfId="9" applyNumberFormat="1" applyFont="1" applyBorder="1" applyAlignment="1">
      <alignment horizontal="center"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6" fillId="0" borderId="25" xfId="9" applyNumberFormat="1" applyFont="1" applyBorder="1" applyAlignment="1">
      <alignment horizontal="left" vertical="center" wrapText="1"/>
    </xf>
    <xf numFmtId="0" fontId="52" fillId="0" borderId="26" xfId="9" applyBorder="1"/>
    <xf numFmtId="166" fontId="56" fillId="0" borderId="29" xfId="9" applyNumberFormat="1" applyFont="1" applyBorder="1" applyAlignment="1">
      <alignment horizontal="left" vertical="center" wrapText="1"/>
    </xf>
    <xf numFmtId="0" fontId="52"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78" t="s">
        <v>1151</v>
      </c>
      <c r="E6" s="278"/>
      <c r="F6" s="278"/>
      <c r="G6" s="278"/>
      <c r="H6" s="278"/>
      <c r="I6" s="6"/>
      <c r="J6" s="7"/>
    </row>
    <row r="7" spans="2:10" ht="26.25" x14ac:dyDescent="0.25">
      <c r="B7" s="5"/>
      <c r="C7" s="6"/>
      <c r="D7" s="6"/>
      <c r="E7" s="6"/>
      <c r="F7" s="10" t="s">
        <v>410</v>
      </c>
      <c r="G7" s="6"/>
      <c r="H7" s="6"/>
      <c r="I7" s="6"/>
      <c r="J7" s="7"/>
    </row>
    <row r="8" spans="2:10" ht="26.25" x14ac:dyDescent="0.25">
      <c r="B8" s="5"/>
      <c r="C8" s="6"/>
      <c r="D8" s="6"/>
      <c r="E8" s="6"/>
      <c r="F8" s="10" t="s">
        <v>1610</v>
      </c>
      <c r="G8" s="6"/>
      <c r="H8" s="6"/>
      <c r="I8" s="6"/>
      <c r="J8" s="7"/>
    </row>
    <row r="9" spans="2:10" ht="21" x14ac:dyDescent="0.25">
      <c r="B9" s="5"/>
      <c r="C9" s="6"/>
      <c r="D9" s="6"/>
      <c r="E9" s="6"/>
      <c r="F9" s="11" t="s">
        <v>1608</v>
      </c>
      <c r="G9" s="6"/>
      <c r="H9" s="6"/>
      <c r="I9" s="6"/>
      <c r="J9" s="7"/>
    </row>
    <row r="10" spans="2:10" ht="21" x14ac:dyDescent="0.25">
      <c r="B10" s="5"/>
      <c r="C10" s="6"/>
      <c r="D10" s="6"/>
      <c r="E10" s="6"/>
      <c r="F10" s="11" t="s">
        <v>1607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81" t="s">
        <v>14</v>
      </c>
      <c r="E24" s="282" t="s">
        <v>15</v>
      </c>
      <c r="F24" s="282"/>
      <c r="G24" s="282"/>
      <c r="H24" s="282"/>
      <c r="I24" s="6"/>
      <c r="J24" s="7"/>
    </row>
    <row r="25" spans="2:10" x14ac:dyDescent="0.25">
      <c r="B25" s="5"/>
      <c r="C25" s="6"/>
      <c r="D25" s="6"/>
      <c r="E25" s="14"/>
      <c r="F25" s="14"/>
      <c r="G25" s="14"/>
      <c r="H25" s="6"/>
      <c r="I25" s="6"/>
      <c r="J25" s="7"/>
    </row>
    <row r="26" spans="2:10" x14ac:dyDescent="0.25">
      <c r="B26" s="5"/>
      <c r="C26" s="6"/>
      <c r="D26" s="281" t="s">
        <v>16</v>
      </c>
      <c r="E26" s="282"/>
      <c r="F26" s="282"/>
      <c r="G26" s="282"/>
      <c r="H26" s="282"/>
      <c r="I26" s="6"/>
      <c r="J26" s="7"/>
    </row>
    <row r="27" spans="2:10" x14ac:dyDescent="0.25">
      <c r="B27" s="5"/>
      <c r="C27" s="6"/>
      <c r="D27" s="15"/>
      <c r="E27" s="15"/>
      <c r="F27" s="15"/>
      <c r="G27" s="15"/>
      <c r="H27" s="15"/>
      <c r="I27" s="6"/>
      <c r="J27" s="7"/>
    </row>
    <row r="28" spans="2:10" x14ac:dyDescent="0.25">
      <c r="B28" s="5"/>
      <c r="C28" s="6"/>
      <c r="D28" s="281" t="s">
        <v>17</v>
      </c>
      <c r="E28" s="282" t="s">
        <v>15</v>
      </c>
      <c r="F28" s="282"/>
      <c r="G28" s="282"/>
      <c r="H28" s="282"/>
      <c r="I28" s="6"/>
      <c r="J28" s="7"/>
    </row>
    <row r="29" spans="2:10" x14ac:dyDescent="0.25">
      <c r="B29" s="5"/>
      <c r="C29" s="6"/>
      <c r="D29" s="15"/>
      <c r="E29" s="15"/>
      <c r="F29" s="15"/>
      <c r="G29" s="15"/>
      <c r="H29" s="15"/>
      <c r="I29" s="6"/>
      <c r="J29" s="7"/>
    </row>
    <row r="30" spans="2:10" x14ac:dyDescent="0.25">
      <c r="B30" s="5"/>
      <c r="C30" s="6"/>
      <c r="D30" s="281" t="s">
        <v>18</v>
      </c>
      <c r="E30" s="282" t="s">
        <v>15</v>
      </c>
      <c r="F30" s="282"/>
      <c r="G30" s="282"/>
      <c r="H30" s="282"/>
      <c r="I30" s="6"/>
      <c r="J30" s="7"/>
    </row>
    <row r="31" spans="2:10" x14ac:dyDescent="0.25">
      <c r="B31" s="5"/>
      <c r="C31" s="6"/>
      <c r="D31" s="15"/>
      <c r="E31" s="15"/>
      <c r="F31" s="15"/>
      <c r="G31" s="15"/>
      <c r="H31" s="15"/>
      <c r="I31" s="6"/>
      <c r="J31" s="7"/>
    </row>
    <row r="32" spans="2:10" x14ac:dyDescent="0.25">
      <c r="B32" s="5"/>
      <c r="C32" s="6"/>
      <c r="D32" s="281" t="s">
        <v>19</v>
      </c>
      <c r="E32" s="282" t="s">
        <v>15</v>
      </c>
      <c r="F32" s="282"/>
      <c r="G32" s="282"/>
      <c r="H32" s="282"/>
      <c r="I32" s="6"/>
      <c r="J32" s="7"/>
    </row>
    <row r="33" spans="1:18" x14ac:dyDescent="0.25">
      <c r="B33" s="5"/>
      <c r="C33" s="6"/>
      <c r="D33" s="14"/>
      <c r="E33" s="14"/>
      <c r="F33" s="14"/>
      <c r="G33" s="14"/>
      <c r="H33" s="14"/>
      <c r="I33" s="6"/>
      <c r="J33" s="7"/>
    </row>
    <row r="34" spans="1:18" x14ac:dyDescent="0.25">
      <c r="B34" s="5"/>
      <c r="C34" s="6"/>
      <c r="D34" s="281" t="s">
        <v>20</v>
      </c>
      <c r="E34" s="282" t="s">
        <v>15</v>
      </c>
      <c r="F34" s="282"/>
      <c r="G34" s="282"/>
      <c r="H34" s="282"/>
      <c r="I34" s="6"/>
      <c r="J34" s="7"/>
    </row>
    <row r="35" spans="1:18" x14ac:dyDescent="0.25">
      <c r="B35" s="5"/>
      <c r="C35" s="6"/>
      <c r="D35" s="6"/>
      <c r="E35" s="6"/>
      <c r="F35" s="6"/>
      <c r="G35" s="6"/>
      <c r="H35" s="6"/>
      <c r="I35" s="6"/>
      <c r="J35" s="7"/>
    </row>
    <row r="36" spans="1:18" x14ac:dyDescent="0.25">
      <c r="B36" s="5"/>
      <c r="C36" s="6"/>
      <c r="D36" s="279" t="s">
        <v>21</v>
      </c>
      <c r="E36" s="280"/>
      <c r="F36" s="280"/>
      <c r="G36" s="280"/>
      <c r="H36" s="280"/>
      <c r="I36" s="6"/>
      <c r="J36" s="7"/>
    </row>
    <row r="37" spans="1:18" x14ac:dyDescent="0.25">
      <c r="B37" s="5"/>
      <c r="C37" s="6"/>
      <c r="D37" s="6"/>
      <c r="E37" s="6"/>
      <c r="F37" s="13"/>
      <c r="G37" s="6"/>
      <c r="H37" s="6"/>
      <c r="I37" s="6"/>
      <c r="J37" s="7"/>
    </row>
    <row r="38" spans="1:18" x14ac:dyDescent="0.25">
      <c r="B38" s="5"/>
      <c r="C38" s="6"/>
      <c r="D38" s="279" t="s">
        <v>978</v>
      </c>
      <c r="E38" s="280"/>
      <c r="F38" s="280"/>
      <c r="G38" s="280"/>
      <c r="H38" s="280"/>
      <c r="I38" s="6"/>
      <c r="J38" s="7"/>
    </row>
    <row r="39" spans="1:18" x14ac:dyDescent="0.25">
      <c r="B39" s="5"/>
      <c r="C39" s="6"/>
      <c r="D39" s="91"/>
      <c r="E39" s="91"/>
      <c r="F39" s="91"/>
      <c r="G39" s="91"/>
      <c r="H39" s="91"/>
      <c r="I39" s="6"/>
      <c r="J39" s="7"/>
    </row>
    <row r="40" spans="1:18" s="117" customFormat="1" x14ac:dyDescent="0.25">
      <c r="A40" s="1"/>
      <c r="B40" s="5"/>
      <c r="C40" s="6"/>
      <c r="D40" s="279" t="s">
        <v>1153</v>
      </c>
      <c r="E40" s="280" t="s">
        <v>15</v>
      </c>
      <c r="F40" s="280"/>
      <c r="G40" s="280"/>
      <c r="H40" s="280"/>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79" t="s">
        <v>1154</v>
      </c>
      <c r="E42" s="280"/>
      <c r="F42" s="280"/>
      <c r="G42" s="280"/>
      <c r="H42" s="280"/>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1155</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1610</v>
      </c>
      <c r="E15" s="29"/>
      <c r="F15" s="29"/>
      <c r="H15" s="21"/>
      <c r="L15" s="21"/>
      <c r="M15" s="21"/>
    </row>
    <row r="16" spans="1:13" ht="45" x14ac:dyDescent="0.25">
      <c r="A16" s="23" t="s">
        <v>34</v>
      </c>
      <c r="B16" s="37" t="s">
        <v>35</v>
      </c>
      <c r="C16" s="151" t="s">
        <v>1156</v>
      </c>
      <c r="E16" s="29"/>
      <c r="F16" s="29"/>
      <c r="H16" s="21"/>
      <c r="L16" s="21"/>
      <c r="M16" s="21"/>
    </row>
    <row r="17" spans="1:13" x14ac:dyDescent="0.25">
      <c r="A17" s="23" t="s">
        <v>36</v>
      </c>
      <c r="B17" s="37" t="s">
        <v>37</v>
      </c>
      <c r="C17" s="150">
        <v>45291</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1611</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7242.1</v>
      </c>
      <c r="F38" s="40"/>
      <c r="H38" s="21"/>
      <c r="L38" s="21"/>
      <c r="M38" s="21"/>
    </row>
    <row r="39" spans="1:14" x14ac:dyDescent="0.25">
      <c r="A39" s="23" t="s">
        <v>61</v>
      </c>
      <c r="B39" s="40" t="s">
        <v>62</v>
      </c>
      <c r="C39" s="97">
        <v>4985.5</v>
      </c>
      <c r="F39" s="40"/>
      <c r="H39" s="21"/>
      <c r="L39" s="21"/>
      <c r="M39" s="21"/>
      <c r="N39" s="53"/>
    </row>
    <row r="40" spans="1:14" outlineLevel="1" x14ac:dyDescent="0.25">
      <c r="A40" s="23" t="s">
        <v>63</v>
      </c>
      <c r="B40" s="46" t="s">
        <v>64</v>
      </c>
      <c r="C40" s="97">
        <v>7524.5</v>
      </c>
      <c r="F40" s="40"/>
      <c r="H40" s="21"/>
      <c r="L40" s="21"/>
      <c r="M40" s="21"/>
      <c r="N40" s="53"/>
    </row>
    <row r="41" spans="1:14" outlineLevel="1" x14ac:dyDescent="0.25">
      <c r="A41" s="23" t="s">
        <v>65</v>
      </c>
      <c r="B41" s="46" t="s">
        <v>66</v>
      </c>
      <c r="C41" s="97">
        <v>5068.3999999999996</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4.0500000000000001E-2</v>
      </c>
      <c r="D45" s="94">
        <f>IF(OR(C38="[For completion]",C39="[For completion]"),"Please complete G.3.1.1 and G.3.1.2",(C38/C39-1-MAX(C45,F45)))</f>
        <v>0.41213263464045746</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7242.1</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7242.1</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10.62</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591.6</v>
      </c>
      <c r="D70" s="97" t="s">
        <v>659</v>
      </c>
      <c r="E70" s="19"/>
      <c r="F70" s="104">
        <f t="shared" ref="F70:F76" si="1">IF($C$77=0,"",IF(C70="[for completion]","",C70/$C$77))</f>
        <v>8.1689012855387252E-2</v>
      </c>
      <c r="G70" s="104" t="str">
        <f>IF($D$77=0,"",IF(D70="[Mark as ND1 if not relevant]","",D70/$D$77))</f>
        <v/>
      </c>
      <c r="H70" s="21"/>
      <c r="L70" s="21"/>
      <c r="M70" s="21"/>
      <c r="N70" s="53"/>
    </row>
    <row r="71" spans="1:14" x14ac:dyDescent="0.25">
      <c r="A71" s="23" t="s">
        <v>107</v>
      </c>
      <c r="B71" s="93" t="s">
        <v>981</v>
      </c>
      <c r="C71" s="97">
        <v>773</v>
      </c>
      <c r="D71" s="97" t="s">
        <v>659</v>
      </c>
      <c r="E71" s="19"/>
      <c r="F71" s="104">
        <f t="shared" si="1"/>
        <v>0.10673699617514257</v>
      </c>
      <c r="G71" s="104" t="str">
        <f t="shared" ref="G71:G76" si="2">IF($D$77=0,"",IF(D71="[Mark as ND1 if not relevant]","",D71/$D$77))</f>
        <v/>
      </c>
      <c r="H71" s="21"/>
      <c r="L71" s="21"/>
      <c r="M71" s="21"/>
      <c r="N71" s="53"/>
    </row>
    <row r="72" spans="1:14" x14ac:dyDescent="0.25">
      <c r="A72" s="23" t="s">
        <v>108</v>
      </c>
      <c r="B72" s="92" t="s">
        <v>982</v>
      </c>
      <c r="C72" s="97">
        <v>875.8</v>
      </c>
      <c r="D72" s="97" t="s">
        <v>659</v>
      </c>
      <c r="E72" s="19"/>
      <c r="F72" s="104">
        <f t="shared" si="1"/>
        <v>0.12093177393297523</v>
      </c>
      <c r="G72" s="104" t="str">
        <f t="shared" si="2"/>
        <v/>
      </c>
      <c r="H72" s="21"/>
      <c r="L72" s="21"/>
      <c r="M72" s="21"/>
      <c r="N72" s="53"/>
    </row>
    <row r="73" spans="1:14" x14ac:dyDescent="0.25">
      <c r="A73" s="23" t="s">
        <v>109</v>
      </c>
      <c r="B73" s="92" t="s">
        <v>983</v>
      </c>
      <c r="C73" s="97">
        <v>672</v>
      </c>
      <c r="D73" s="97" t="s">
        <v>659</v>
      </c>
      <c r="E73" s="19"/>
      <c r="F73" s="104">
        <f t="shared" si="1"/>
        <v>9.2790765109567658E-2</v>
      </c>
      <c r="G73" s="104" t="str">
        <f t="shared" si="2"/>
        <v/>
      </c>
      <c r="H73" s="21"/>
      <c r="L73" s="21"/>
      <c r="M73" s="21"/>
      <c r="N73" s="53"/>
    </row>
    <row r="74" spans="1:14" x14ac:dyDescent="0.25">
      <c r="A74" s="23" t="s">
        <v>110</v>
      </c>
      <c r="B74" s="92" t="s">
        <v>984</v>
      </c>
      <c r="C74" s="97">
        <v>501.1</v>
      </c>
      <c r="D74" s="97" t="s">
        <v>659</v>
      </c>
      <c r="E74" s="19"/>
      <c r="F74" s="104">
        <f t="shared" si="1"/>
        <v>6.9192637494649337E-2</v>
      </c>
      <c r="G74" s="104" t="str">
        <f t="shared" si="2"/>
        <v/>
      </c>
      <c r="H74" s="21"/>
      <c r="L74" s="21"/>
      <c r="M74" s="21"/>
      <c r="N74" s="53"/>
    </row>
    <row r="75" spans="1:14" x14ac:dyDescent="0.25">
      <c r="A75" s="23" t="s">
        <v>111</v>
      </c>
      <c r="B75" s="92" t="s">
        <v>985</v>
      </c>
      <c r="C75" s="97">
        <v>1738.2</v>
      </c>
      <c r="D75" s="97" t="s">
        <v>659</v>
      </c>
      <c r="E75" s="19"/>
      <c r="F75" s="104">
        <f t="shared" si="1"/>
        <v>0.24001325582358707</v>
      </c>
      <c r="G75" s="104" t="str">
        <f t="shared" si="2"/>
        <v/>
      </c>
      <c r="H75" s="21"/>
      <c r="L75" s="21"/>
      <c r="M75" s="21"/>
      <c r="N75" s="53"/>
    </row>
    <row r="76" spans="1:14" x14ac:dyDescent="0.25">
      <c r="A76" s="23" t="s">
        <v>112</v>
      </c>
      <c r="B76" s="92" t="s">
        <v>986</v>
      </c>
      <c r="C76" s="97">
        <v>2090.4</v>
      </c>
      <c r="D76" s="97" t="s">
        <v>659</v>
      </c>
      <c r="E76" s="19"/>
      <c r="F76" s="104">
        <f t="shared" si="1"/>
        <v>0.28864555860869084</v>
      </c>
      <c r="G76" s="104" t="str">
        <f t="shared" si="2"/>
        <v/>
      </c>
      <c r="H76" s="21"/>
      <c r="L76" s="21"/>
      <c r="M76" s="21"/>
      <c r="N76" s="53"/>
    </row>
    <row r="77" spans="1:14" x14ac:dyDescent="0.25">
      <c r="A77" s="23" t="s">
        <v>113</v>
      </c>
      <c r="B77" s="57" t="s">
        <v>92</v>
      </c>
      <c r="C77" s="99">
        <f>SUM(C70:C76)</f>
        <v>7242.1</v>
      </c>
      <c r="D77" s="99">
        <f>SUM(D70:D76)</f>
        <v>0</v>
      </c>
      <c r="E77" s="40"/>
      <c r="F77" s="105">
        <f>SUM(F70:F76)</f>
        <v>1</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270.7</v>
      </c>
      <c r="D79" s="99"/>
      <c r="E79" s="40"/>
      <c r="F79" s="104">
        <f t="shared" ref="F79:F87" si="4">IF($C$77=0,"",IF(C79="[for completion]","",C79/$C$77))</f>
        <v>3.737866088565471E-2</v>
      </c>
      <c r="G79" s="104" t="str">
        <f t="shared" si="3"/>
        <v/>
      </c>
      <c r="H79" s="21"/>
      <c r="L79" s="21"/>
      <c r="M79" s="21"/>
      <c r="N79" s="53"/>
    </row>
    <row r="80" spans="1:14" outlineLevel="1" x14ac:dyDescent="0.25">
      <c r="A80" s="23" t="s">
        <v>118</v>
      </c>
      <c r="B80" s="58" t="s">
        <v>119</v>
      </c>
      <c r="C80" s="99">
        <v>320.89999999999998</v>
      </c>
      <c r="D80" s="99"/>
      <c r="E80" s="40"/>
      <c r="F80" s="104">
        <f t="shared" si="4"/>
        <v>4.4310351969732528E-2</v>
      </c>
      <c r="G80" s="104" t="str">
        <f t="shared" si="3"/>
        <v/>
      </c>
      <c r="H80" s="21"/>
      <c r="L80" s="21"/>
      <c r="M80" s="21"/>
      <c r="N80" s="53"/>
    </row>
    <row r="81" spans="1:14" outlineLevel="1" x14ac:dyDescent="0.25">
      <c r="A81" s="23" t="s">
        <v>120</v>
      </c>
      <c r="B81" s="58" t="s">
        <v>121</v>
      </c>
      <c r="C81" s="99">
        <v>414.3</v>
      </c>
      <c r="D81" s="99"/>
      <c r="E81" s="40"/>
      <c r="F81" s="104">
        <f t="shared" si="4"/>
        <v>5.7207163667996851E-2</v>
      </c>
      <c r="G81" s="104" t="str">
        <f t="shared" si="3"/>
        <v/>
      </c>
      <c r="H81" s="21"/>
      <c r="L81" s="21"/>
      <c r="M81" s="21"/>
      <c r="N81" s="53"/>
    </row>
    <row r="82" spans="1:14" outlineLevel="1" x14ac:dyDescent="0.25">
      <c r="A82" s="23" t="s">
        <v>122</v>
      </c>
      <c r="B82" s="58" t="s">
        <v>123</v>
      </c>
      <c r="C82" s="99">
        <v>358.7</v>
      </c>
      <c r="D82" s="99"/>
      <c r="E82" s="40"/>
      <c r="F82" s="104">
        <f t="shared" si="4"/>
        <v>4.952983250714571E-2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5.79</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132.5</v>
      </c>
      <c r="D93" s="97" t="s">
        <v>659</v>
      </c>
      <c r="E93" s="19"/>
      <c r="F93" s="104">
        <f>IF($C$100=0,"",IF(C93="[for completion]","",IF(C93="","",C93/$C$100)))</f>
        <v>2.6577073513188245E-2</v>
      </c>
      <c r="G93" s="104" t="str">
        <f>IF($D$100=0,"",IF(D93="[Mark as ND1 if not relevant]","",IF(D93="","",D93/$D$100)))</f>
        <v/>
      </c>
      <c r="H93" s="21"/>
      <c r="L93" s="21"/>
      <c r="M93" s="21"/>
      <c r="N93" s="53"/>
    </row>
    <row r="94" spans="1:14" x14ac:dyDescent="0.25">
      <c r="A94" s="23" t="s">
        <v>135</v>
      </c>
      <c r="B94" s="93" t="s">
        <v>981</v>
      </c>
      <c r="C94" s="97">
        <v>1389.3</v>
      </c>
      <c r="D94" s="97" t="s">
        <v>659</v>
      </c>
      <c r="E94" s="19"/>
      <c r="F94" s="104">
        <f t="shared" ref="F94:F99" si="5">IF($C$100=0,"",IF(C94="[for completion]","",IF(C94="","",C94/$C$100)))</f>
        <v>0.27866813759903719</v>
      </c>
      <c r="G94" s="104" t="str">
        <f t="shared" ref="G94:G99" si="6">IF($D$100=0,"",IF(D94="[Mark as ND1 if not relevant]","",IF(D94="","",D94/$D$100)))</f>
        <v/>
      </c>
      <c r="H94" s="21"/>
      <c r="L94" s="21"/>
      <c r="M94" s="21"/>
      <c r="N94" s="53"/>
    </row>
    <row r="95" spans="1:14" x14ac:dyDescent="0.25">
      <c r="A95" s="23" t="s">
        <v>136</v>
      </c>
      <c r="B95" s="93" t="s">
        <v>982</v>
      </c>
      <c r="C95" s="97">
        <v>72</v>
      </c>
      <c r="D95" s="97" t="s">
        <v>659</v>
      </c>
      <c r="E95" s="19"/>
      <c r="F95" s="104">
        <f t="shared" si="5"/>
        <v>1.4441881456223047E-2</v>
      </c>
      <c r="G95" s="104" t="str">
        <f t="shared" si="6"/>
        <v/>
      </c>
      <c r="H95" s="21"/>
      <c r="L95" s="21"/>
      <c r="M95" s="21"/>
      <c r="N95" s="53"/>
    </row>
    <row r="96" spans="1:14" x14ac:dyDescent="0.25">
      <c r="A96" s="23" t="s">
        <v>137</v>
      </c>
      <c r="B96" s="93" t="s">
        <v>983</v>
      </c>
      <c r="C96" s="97">
        <v>1016</v>
      </c>
      <c r="D96" s="97" t="s">
        <v>659</v>
      </c>
      <c r="E96" s="19"/>
      <c r="F96" s="104">
        <f t="shared" si="5"/>
        <v>0.20379099388225855</v>
      </c>
      <c r="G96" s="104" t="str">
        <f t="shared" si="6"/>
        <v/>
      </c>
      <c r="H96" s="21"/>
      <c r="L96" s="21"/>
      <c r="M96" s="21"/>
      <c r="N96" s="53"/>
    </row>
    <row r="97" spans="1:14" x14ac:dyDescent="0.25">
      <c r="A97" s="23" t="s">
        <v>138</v>
      </c>
      <c r="B97" s="93" t="s">
        <v>984</v>
      </c>
      <c r="C97" s="97">
        <v>528</v>
      </c>
      <c r="D97" s="97" t="s">
        <v>659</v>
      </c>
      <c r="E97" s="19"/>
      <c r="F97" s="104">
        <f t="shared" si="5"/>
        <v>0.10590713067896901</v>
      </c>
      <c r="G97" s="104" t="str">
        <f t="shared" si="6"/>
        <v/>
      </c>
      <c r="H97" s="21"/>
      <c r="L97" s="21"/>
      <c r="M97" s="21"/>
    </row>
    <row r="98" spans="1:14" x14ac:dyDescent="0.25">
      <c r="A98" s="23" t="s">
        <v>139</v>
      </c>
      <c r="B98" s="93" t="s">
        <v>985</v>
      </c>
      <c r="C98" s="97">
        <v>1327.2</v>
      </c>
      <c r="D98" s="97" t="s">
        <v>659</v>
      </c>
      <c r="E98" s="19"/>
      <c r="F98" s="104">
        <f t="shared" si="5"/>
        <v>0.26621201484304485</v>
      </c>
      <c r="G98" s="104" t="str">
        <f t="shared" si="6"/>
        <v/>
      </c>
      <c r="H98" s="21"/>
      <c r="L98" s="21"/>
      <c r="M98" s="21"/>
    </row>
    <row r="99" spans="1:14" x14ac:dyDescent="0.25">
      <c r="A99" s="23" t="s">
        <v>140</v>
      </c>
      <c r="B99" s="93" t="s">
        <v>986</v>
      </c>
      <c r="C99" s="97">
        <v>520.5</v>
      </c>
      <c r="D99" s="97" t="s">
        <v>659</v>
      </c>
      <c r="E99" s="19"/>
      <c r="F99" s="104">
        <f t="shared" si="5"/>
        <v>0.1044027680272791</v>
      </c>
      <c r="G99" s="104" t="str">
        <f t="shared" si="6"/>
        <v/>
      </c>
      <c r="H99" s="21"/>
      <c r="L99" s="21"/>
      <c r="M99" s="21"/>
    </row>
    <row r="100" spans="1:14" x14ac:dyDescent="0.25">
      <c r="A100" s="23" t="s">
        <v>141</v>
      </c>
      <c r="B100" s="57" t="s">
        <v>92</v>
      </c>
      <c r="C100" s="99">
        <f>SUM(C93:C99)</f>
        <v>4985.5</v>
      </c>
      <c r="D100" s="99">
        <f>SUM(D93:D99)</f>
        <v>0</v>
      </c>
      <c r="E100" s="40"/>
      <c r="F100" s="105">
        <f>SUM(F93:F99)</f>
        <v>1</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91.5</v>
      </c>
      <c r="D102" s="99"/>
      <c r="E102" s="40"/>
      <c r="F102" s="104">
        <f>IF($C$100=0,"",IF(C102="[for completion]","",C102/$C$100))</f>
        <v>1.835322435061679E-2</v>
      </c>
      <c r="G102" s="104" t="str">
        <f>IF($D$100=0,"",IF(D102="[for completion]","",D102/$D$100))</f>
        <v/>
      </c>
      <c r="H102" s="21"/>
      <c r="L102" s="21"/>
      <c r="M102" s="21"/>
    </row>
    <row r="103" spans="1:14" outlineLevel="1" x14ac:dyDescent="0.25">
      <c r="A103" s="23" t="s">
        <v>144</v>
      </c>
      <c r="B103" s="58" t="s">
        <v>119</v>
      </c>
      <c r="C103" s="99">
        <v>41</v>
      </c>
      <c r="D103" s="99"/>
      <c r="E103" s="40"/>
      <c r="F103" s="104">
        <f>IF($C$100=0,"",IF(C103="[for completion]","",C103/$C$100))</f>
        <v>8.2238491625714564E-3</v>
      </c>
      <c r="G103" s="104" t="str">
        <f>IF($D$100=0,"",IF(D103="[for completion]","",D103/$D$100))</f>
        <v/>
      </c>
      <c r="H103" s="21"/>
      <c r="L103" s="21"/>
      <c r="M103" s="21"/>
    </row>
    <row r="104" spans="1:14" outlineLevel="1" x14ac:dyDescent="0.25">
      <c r="A104" s="23" t="s">
        <v>145</v>
      </c>
      <c r="B104" s="58" t="s">
        <v>121</v>
      </c>
      <c r="C104" s="99">
        <v>80.5</v>
      </c>
      <c r="D104" s="99"/>
      <c r="E104" s="40"/>
      <c r="F104" s="104">
        <f>IF($C$100=0,"",IF(C104="[for completion]","",C104/$C$100))</f>
        <v>1.6146825794804934E-2</v>
      </c>
      <c r="G104" s="104" t="str">
        <f>IF($D$100=0,"",IF(D104="[for completion]","",D104/$D$100))</f>
        <v/>
      </c>
      <c r="H104" s="21"/>
      <c r="L104" s="21"/>
      <c r="M104" s="21"/>
    </row>
    <row r="105" spans="1:14" outlineLevel="1" x14ac:dyDescent="0.25">
      <c r="A105" s="23" t="s">
        <v>146</v>
      </c>
      <c r="B105" s="58" t="s">
        <v>123</v>
      </c>
      <c r="C105" s="99">
        <v>1308.8</v>
      </c>
      <c r="D105" s="99"/>
      <c r="E105" s="40"/>
      <c r="F105" s="104">
        <f>IF($C$100=0,"",IF(C105="[for completion]","",C105/$C$100))</f>
        <v>0.26252131180423227</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7042.3</v>
      </c>
      <c r="D112" s="97">
        <v>7042.3</v>
      </c>
      <c r="E112" s="49"/>
      <c r="F112" s="104">
        <f t="shared" ref="F112:F129" si="7">IF($C$130=0,"",IF(C112="[for completion]","",IF(C112="","",C112/$C$130)))</f>
        <v>0.97241131715938744</v>
      </c>
      <c r="G112" s="104">
        <f t="shared" ref="G112:G129" si="8">IF($D$130=0,"",IF(D112="[for completion]","",IF(D112="","",D112/$D$130)))</f>
        <v>0.97241131715938744</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199.8</v>
      </c>
      <c r="D128" s="97">
        <v>199.8</v>
      </c>
      <c r="E128" s="40"/>
      <c r="F128" s="104">
        <f t="shared" si="7"/>
        <v>2.7588682840612531E-2</v>
      </c>
      <c r="G128" s="104">
        <f t="shared" si="8"/>
        <v>2.7588682840612531E-2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7242.1</v>
      </c>
      <c r="D130" s="97">
        <f>SUM(D112:D129)</f>
        <v>7242.1</v>
      </c>
      <c r="E130" s="40"/>
      <c r="F130" s="94">
        <f>SUM(F112:F129)</f>
        <v>1</v>
      </c>
      <c r="G130" s="94">
        <f>SUM(G112:G129)</f>
        <v>1</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4985.5</v>
      </c>
      <c r="D138" s="97">
        <v>4985.5</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4985.5</v>
      </c>
      <c r="D156" s="97">
        <f>SUM(D138:D155)</f>
        <v>4985.5</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4985.5</v>
      </c>
      <c r="D164" s="97">
        <v>4985.5</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4985.5</v>
      </c>
      <c r="D167" s="107">
        <f>SUM(D164:D166)</f>
        <v>4985.5</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5.0123582938650386E-2</v>
      </c>
      <c r="G218" s="104">
        <f>IF($C$39=0,"",IF(C218="[for completion]","",IF(C218="","",C218/$C$39)))</f>
        <v>7.2811152341791197E-2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5.0123582938650386E-2</v>
      </c>
      <c r="G220" s="94">
        <f>SUM(G217:G219)</f>
        <v>7.2811152341791197E-2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1611</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1155</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1459</v>
      </c>
      <c r="E10" s="40"/>
      <c r="F10" s="40"/>
      <c r="H10"/>
      <c r="I10" s="40"/>
      <c r="L10" s="40"/>
      <c r="M10" s="40"/>
    </row>
    <row r="11" spans="1:14" outlineLevel="1" x14ac:dyDescent="0.25">
      <c r="A11" s="23" t="s">
        <v>443</v>
      </c>
      <c r="B11" s="52" t="s">
        <v>395</v>
      </c>
      <c r="C11" s="98">
        <v>754</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4963.7690000000002</v>
      </c>
      <c r="D19" s="276">
        <v>1459</v>
      </c>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1157</v>
      </c>
      <c r="C22" s="97">
        <v>988.9</v>
      </c>
      <c r="D22" s="98">
        <v>1021</v>
      </c>
      <c r="E22" s="40"/>
      <c r="F22" s="104">
        <f>IF($C$37=0,"",IF(C22="[for completion]","",C22/$C$37))</f>
        <v>0.13654879109650514</v>
      </c>
      <c r="G22" s="104">
        <f>IF($D$37=0,"",IF(D22="[for completion]","",D22/$D$37))</f>
        <v>0.69979437971213154</v>
      </c>
      <c r="H22"/>
      <c r="I22" s="40"/>
      <c r="L22" s="40"/>
      <c r="M22" s="49"/>
      <c r="N22" s="49"/>
    </row>
    <row r="23" spans="1:14" x14ac:dyDescent="0.25">
      <c r="A23" s="23" t="s">
        <v>457</v>
      </c>
      <c r="B23" s="40" t="s">
        <v>1158</v>
      </c>
      <c r="C23" s="97">
        <v>1826.1</v>
      </c>
      <c r="D23" s="98">
        <v>288</v>
      </c>
      <c r="E23" s="40"/>
      <c r="F23" s="104">
        <f t="shared" ref="F23:F36" si="0">IF($C$37=0,"",IF(C23="[for completion]","",C23/$C$37))</f>
        <v>0.25215061929550819</v>
      </c>
      <c r="G23" s="104">
        <f t="shared" ref="G23:G36" si="1">IF($D$37=0,"",IF(D23="[for completion]","",D23/$D$37))</f>
        <v>0.19739547635366689</v>
      </c>
      <c r="H23"/>
      <c r="I23" s="40"/>
      <c r="L23" s="40"/>
      <c r="M23" s="49"/>
      <c r="N23" s="49"/>
    </row>
    <row r="24" spans="1:14" x14ac:dyDescent="0.25">
      <c r="A24" s="23" t="s">
        <v>458</v>
      </c>
      <c r="B24" s="40" t="s">
        <v>1159</v>
      </c>
      <c r="C24" s="97">
        <v>4427.1000000000004</v>
      </c>
      <c r="D24" s="98">
        <v>150</v>
      </c>
      <c r="F24" s="104">
        <f t="shared" si="0"/>
        <v>0.61130058960798661</v>
      </c>
      <c r="G24" s="104">
        <f t="shared" si="1"/>
        <v>0.10281014393420151</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7242.1</v>
      </c>
      <c r="D37" s="48">
        <f>SUM(D22:D36)</f>
        <v>1459</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6879.1</v>
      </c>
      <c r="E39" s="71"/>
      <c r="F39" s="104">
        <f>IF($C$42=0,"",IF(C39="[for completion]","",C39/$C$42))</f>
        <v>0.94987641706134962</v>
      </c>
      <c r="G39" s="48"/>
      <c r="H39"/>
      <c r="I39" s="40"/>
      <c r="L39" s="71"/>
      <c r="M39" s="49"/>
      <c r="N39" s="48"/>
    </row>
    <row r="40" spans="1:14" x14ac:dyDescent="0.25">
      <c r="A40" s="23" t="s">
        <v>475</v>
      </c>
      <c r="B40" s="40" t="s">
        <v>476</v>
      </c>
      <c r="C40" s="97">
        <v>363</v>
      </c>
      <c r="E40" s="71"/>
      <c r="F40" s="104">
        <f>IF($C$42=0,"",IF(C40="[for completion]","",C40/$C$42))</f>
        <v>5.0123582938650386E-2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7242.1</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0.97499999999999998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1E-3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3.3000000000000002E-2</v>
      </c>
      <c r="G59" s="23"/>
      <c r="H59"/>
      <c r="N59" s="23"/>
    </row>
    <row r="60" spans="1:14" x14ac:dyDescent="0.25">
      <c r="A60" s="23" t="s">
        <v>495</v>
      </c>
      <c r="B60" s="23" t="s">
        <v>410</v>
      </c>
      <c r="C60" s="94">
        <v>0.93799999999999994</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2.5000000000000001E-2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2.3E-2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1160</v>
      </c>
      <c r="C104" s="94">
        <v>2.7E-2</v>
      </c>
      <c r="G104" s="23"/>
      <c r="H104"/>
      <c r="I104" s="40"/>
      <c r="N104" s="23"/>
    </row>
    <row r="105" spans="1:14" x14ac:dyDescent="0.25">
      <c r="A105" s="23" t="s">
        <v>539</v>
      </c>
      <c r="B105" s="40" t="s">
        <v>1161</v>
      </c>
      <c r="C105" s="94">
        <v>0.215</v>
      </c>
      <c r="G105" s="23"/>
      <c r="H105"/>
      <c r="I105" s="40"/>
      <c r="N105" s="23"/>
    </row>
    <row r="106" spans="1:14" x14ac:dyDescent="0.25">
      <c r="A106" s="23" t="s">
        <v>540</v>
      </c>
      <c r="B106" s="40" t="s">
        <v>1162</v>
      </c>
      <c r="C106" s="94">
        <v>0.27</v>
      </c>
      <c r="G106" s="23"/>
      <c r="H106"/>
      <c r="I106" s="40"/>
      <c r="N106" s="23"/>
    </row>
    <row r="107" spans="1:14" x14ac:dyDescent="0.25">
      <c r="A107" s="23" t="s">
        <v>541</v>
      </c>
      <c r="B107" s="40" t="s">
        <v>1163</v>
      </c>
      <c r="C107" s="94">
        <v>2E-3</v>
      </c>
      <c r="G107" s="23"/>
      <c r="H107"/>
      <c r="I107" s="40"/>
      <c r="N107" s="23"/>
    </row>
    <row r="108" spans="1:14" x14ac:dyDescent="0.25">
      <c r="A108" s="23" t="s">
        <v>542</v>
      </c>
      <c r="B108" s="40" t="s">
        <v>1164</v>
      </c>
      <c r="C108" s="94">
        <v>1.6E-2</v>
      </c>
      <c r="G108" s="23"/>
      <c r="H108"/>
      <c r="I108" s="40"/>
      <c r="N108" s="23"/>
    </row>
    <row r="109" spans="1:14" x14ac:dyDescent="0.25">
      <c r="A109" s="23" t="s">
        <v>543</v>
      </c>
      <c r="B109" s="40" t="s">
        <v>1165</v>
      </c>
      <c r="C109" s="94">
        <v>3.7999999999999999E-2</v>
      </c>
      <c r="G109" s="23"/>
      <c r="H109"/>
      <c r="I109" s="40"/>
      <c r="N109" s="23"/>
    </row>
    <row r="110" spans="1:14" x14ac:dyDescent="0.25">
      <c r="A110" s="23" t="s">
        <v>544</v>
      </c>
      <c r="B110" s="40" t="s">
        <v>1166</v>
      </c>
      <c r="C110" s="94">
        <v>4.1000000000000002E-2</v>
      </c>
      <c r="G110" s="23"/>
      <c r="H110"/>
      <c r="I110" s="40"/>
      <c r="N110" s="23"/>
    </row>
    <row r="111" spans="1:14" x14ac:dyDescent="0.25">
      <c r="A111" s="23" t="s">
        <v>545</v>
      </c>
      <c r="B111" s="40" t="s">
        <v>1167</v>
      </c>
      <c r="C111" s="94">
        <v>2E-3</v>
      </c>
      <c r="G111" s="23"/>
      <c r="H111"/>
      <c r="I111" s="40"/>
      <c r="N111" s="23"/>
    </row>
    <row r="112" spans="1:14" x14ac:dyDescent="0.25">
      <c r="A112" s="23" t="s">
        <v>546</v>
      </c>
      <c r="B112" s="40" t="s">
        <v>1168</v>
      </c>
      <c r="C112" s="94">
        <v>7.0999999999999994E-2</v>
      </c>
      <c r="G112" s="23"/>
      <c r="H112"/>
      <c r="I112" s="40"/>
      <c r="N112" s="23"/>
    </row>
    <row r="113" spans="1:14" x14ac:dyDescent="0.25">
      <c r="A113" s="23" t="s">
        <v>547</v>
      </c>
      <c r="B113" s="40" t="s">
        <v>1169</v>
      </c>
      <c r="C113" s="94">
        <v>0.25</v>
      </c>
      <c r="G113" s="23"/>
      <c r="H113"/>
      <c r="I113" s="40"/>
      <c r="N113" s="23"/>
    </row>
    <row r="114" spans="1:14" x14ac:dyDescent="0.25">
      <c r="A114" s="23" t="s">
        <v>548</v>
      </c>
      <c r="B114" s="40" t="s">
        <v>1170</v>
      </c>
      <c r="C114" s="94">
        <v>0.02</v>
      </c>
      <c r="G114" s="23"/>
      <c r="H114"/>
      <c r="I114" s="40"/>
      <c r="N114" s="23"/>
    </row>
    <row r="115" spans="1:14" x14ac:dyDescent="0.25">
      <c r="A115" s="23" t="s">
        <v>549</v>
      </c>
      <c r="B115" s="40" t="s">
        <v>1171</v>
      </c>
      <c r="C115" s="94">
        <v>8.9999999999999993E-3</v>
      </c>
      <c r="G115" s="23"/>
      <c r="H115"/>
      <c r="I115" s="40"/>
      <c r="N115" s="23"/>
    </row>
    <row r="116" spans="1:14" x14ac:dyDescent="0.25">
      <c r="A116" s="23" t="s">
        <v>550</v>
      </c>
      <c r="B116" s="40" t="s">
        <v>1172</v>
      </c>
      <c r="C116" s="94">
        <v>0.01</v>
      </c>
      <c r="G116" s="23"/>
      <c r="H116"/>
      <c r="I116" s="40"/>
      <c r="N116" s="23"/>
    </row>
    <row r="117" spans="1:14" x14ac:dyDescent="0.25">
      <c r="A117" s="23" t="s">
        <v>551</v>
      </c>
      <c r="B117" s="40" t="s">
        <v>1173</v>
      </c>
      <c r="C117" s="94">
        <v>0.02</v>
      </c>
      <c r="G117" s="23"/>
      <c r="H117"/>
      <c r="I117" s="40"/>
      <c r="N117" s="23"/>
    </row>
    <row r="118" spans="1:14" x14ac:dyDescent="0.25">
      <c r="A118" s="23" t="s">
        <v>552</v>
      </c>
      <c r="B118" s="40" t="s">
        <v>1174</v>
      </c>
      <c r="C118" s="94">
        <v>7.0000000000000001E-3</v>
      </c>
      <c r="G118" s="23"/>
      <c r="H118"/>
      <c r="I118" s="40"/>
      <c r="N118" s="23"/>
    </row>
    <row r="119" spans="1:14" x14ac:dyDescent="0.25">
      <c r="A119" s="23" t="s">
        <v>553</v>
      </c>
      <c r="B119" s="40" t="s">
        <v>1175</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0.78500000000000003</v>
      </c>
      <c r="D130"/>
      <c r="E130"/>
      <c r="F130"/>
      <c r="G130"/>
      <c r="H130"/>
      <c r="K130" s="65"/>
      <c r="L130" s="65"/>
      <c r="M130" s="65"/>
      <c r="N130" s="65"/>
    </row>
    <row r="131" spans="1:14" x14ac:dyDescent="0.25">
      <c r="A131" s="23" t="s">
        <v>564</v>
      </c>
      <c r="B131" s="23" t="s">
        <v>430</v>
      </c>
      <c r="C131" s="94">
        <v>0.215</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0.53800000000000003</v>
      </c>
      <c r="D138" s="71"/>
      <c r="E138" s="71"/>
      <c r="F138" s="60"/>
      <c r="G138" s="48"/>
      <c r="H138"/>
      <c r="K138" s="71"/>
      <c r="L138" s="71"/>
      <c r="M138" s="60"/>
      <c r="N138" s="48"/>
    </row>
    <row r="139" spans="1:14" x14ac:dyDescent="0.25">
      <c r="A139" s="23" t="s">
        <v>571</v>
      </c>
      <c r="B139" s="23" t="s">
        <v>433</v>
      </c>
      <c r="C139" s="94">
        <v>0.46200000000000002</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1163.3</v>
      </c>
      <c r="D148" s="71"/>
      <c r="E148" s="71"/>
      <c r="F148" s="104">
        <f>IF($C$152=0,"",IF(C148="[for completion]","",C148/$C$152))</f>
        <v>0.16063020394636915</v>
      </c>
      <c r="G148" s="48"/>
      <c r="H148"/>
      <c r="I148" s="40"/>
      <c r="K148" s="71"/>
      <c r="L148" s="71"/>
      <c r="M148" s="49"/>
      <c r="N148" s="48"/>
    </row>
    <row r="149" spans="1:14" x14ac:dyDescent="0.25">
      <c r="A149" s="23" t="s">
        <v>582</v>
      </c>
      <c r="B149" s="40" t="s">
        <v>583</v>
      </c>
      <c r="C149" s="97">
        <v>2674.1</v>
      </c>
      <c r="D149" s="71"/>
      <c r="E149" s="71"/>
      <c r="F149" s="104">
        <f>IF($C$152=0,"",IF(C149="[for completion]","",C149/$C$152))</f>
        <v>0.36924372764805791</v>
      </c>
      <c r="G149" s="48"/>
      <c r="H149"/>
      <c r="I149" s="40"/>
      <c r="K149" s="71"/>
      <c r="L149" s="71"/>
      <c r="M149" s="49"/>
      <c r="N149" s="48"/>
    </row>
    <row r="150" spans="1:14" x14ac:dyDescent="0.25">
      <c r="A150" s="23" t="s">
        <v>584</v>
      </c>
      <c r="B150" s="40" t="s">
        <v>585</v>
      </c>
      <c r="C150" s="97">
        <v>3369.8</v>
      </c>
      <c r="D150" s="71"/>
      <c r="E150" s="71"/>
      <c r="F150" s="104">
        <f>IF($C$152=0,"",IF(C150="[for completion]","",C150/$C$152))</f>
        <v>0.46530702420568626</v>
      </c>
      <c r="G150" s="48"/>
      <c r="H150"/>
      <c r="I150" s="40"/>
      <c r="K150" s="71"/>
      <c r="L150" s="71"/>
      <c r="M150" s="49"/>
      <c r="N150" s="48"/>
    </row>
    <row r="151" spans="1:14" ht="15" customHeight="1" x14ac:dyDescent="0.25">
      <c r="A151" s="23" t="s">
        <v>586</v>
      </c>
      <c r="B151" s="40" t="s">
        <v>587</v>
      </c>
      <c r="C151" s="97">
        <v>34.9</v>
      </c>
      <c r="D151" s="71"/>
      <c r="E151" s="71"/>
      <c r="F151" s="104">
        <f>IF($C$152=0,"",IF(C151="[for completion]","",C151/$C$152))</f>
        <v>4.8190441998867736E-3</v>
      </c>
      <c r="G151" s="48"/>
      <c r="H151"/>
      <c r="I151" s="40"/>
      <c r="K151" s="71"/>
      <c r="L151" s="71"/>
      <c r="M151" s="49"/>
      <c r="N151" s="48"/>
    </row>
    <row r="152" spans="1:14" ht="15" customHeight="1" x14ac:dyDescent="0.25">
      <c r="A152" s="23" t="s">
        <v>588</v>
      </c>
      <c r="B152" s="50" t="s">
        <v>92</v>
      </c>
      <c r="C152" s="99">
        <f>SUM(C148:C151)</f>
        <v>7242.0999999999995</v>
      </c>
      <c r="D152" s="71"/>
      <c r="E152" s="71"/>
      <c r="F152" s="94">
        <f>SUM(F148:F151)</f>
        <v>1.0000000000000002</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2.7616299139752282E-3</v>
      </c>
      <c r="G154" s="48"/>
      <c r="H154"/>
      <c r="I154" s="40"/>
      <c r="K154" s="71"/>
      <c r="L154" s="71"/>
      <c r="M154" s="49"/>
      <c r="N154" s="48"/>
    </row>
    <row r="155" spans="1:14" ht="15" customHeight="1" outlineLevel="1" x14ac:dyDescent="0.25">
      <c r="A155" s="23" t="s">
        <v>593</v>
      </c>
      <c r="B155" s="52" t="s">
        <v>594</v>
      </c>
      <c r="C155" s="153">
        <v>1143.3</v>
      </c>
      <c r="D155" s="71"/>
      <c r="E155" s="71"/>
      <c r="F155" s="104">
        <f t="shared" si="2"/>
        <v>0.15786857403239393</v>
      </c>
      <c r="G155" s="48"/>
      <c r="H155"/>
      <c r="I155" s="40"/>
      <c r="K155" s="71"/>
      <c r="L155" s="71"/>
      <c r="M155" s="49"/>
      <c r="N155" s="48"/>
    </row>
    <row r="156" spans="1:14" ht="15" customHeight="1" outlineLevel="1" x14ac:dyDescent="0.25">
      <c r="A156" s="23" t="s">
        <v>595</v>
      </c>
      <c r="B156" s="52" t="s">
        <v>596</v>
      </c>
      <c r="C156" s="153">
        <v>2301.1999999999998</v>
      </c>
      <c r="D156" s="71"/>
      <c r="E156" s="71"/>
      <c r="F156" s="104">
        <f t="shared" si="2"/>
        <v>0.31775313790198978</v>
      </c>
      <c r="G156" s="48"/>
      <c r="H156"/>
      <c r="I156" s="40"/>
      <c r="K156" s="71"/>
      <c r="L156" s="71"/>
      <c r="M156" s="49"/>
      <c r="N156" s="48"/>
    </row>
    <row r="157" spans="1:14" ht="15" customHeight="1" outlineLevel="1" x14ac:dyDescent="0.25">
      <c r="A157" s="23" t="s">
        <v>597</v>
      </c>
      <c r="B157" s="52" t="s">
        <v>598</v>
      </c>
      <c r="C157" s="153">
        <v>372.9</v>
      </c>
      <c r="D157" s="71"/>
      <c r="E157" s="71"/>
      <c r="F157" s="104">
        <f t="shared" si="2"/>
        <v>5.1490589746068127E-2</v>
      </c>
      <c r="G157" s="48"/>
      <c r="H157"/>
      <c r="I157" s="40"/>
      <c r="K157" s="71"/>
      <c r="L157" s="71"/>
      <c r="M157" s="49"/>
      <c r="N157" s="48"/>
    </row>
    <row r="158" spans="1:14" ht="15" customHeight="1" outlineLevel="1" x14ac:dyDescent="0.25">
      <c r="A158" s="23" t="s">
        <v>599</v>
      </c>
      <c r="B158" s="52" t="s">
        <v>600</v>
      </c>
      <c r="C158" s="153">
        <v>3199.2</v>
      </c>
      <c r="D158" s="71"/>
      <c r="E158" s="71"/>
      <c r="F158" s="104">
        <f t="shared" si="2"/>
        <v>0.44175032103947753</v>
      </c>
      <c r="G158" s="48"/>
      <c r="H158"/>
      <c r="I158" s="40"/>
      <c r="K158" s="71"/>
      <c r="L158" s="71"/>
      <c r="M158" s="49"/>
      <c r="N158" s="48"/>
    </row>
    <row r="159" spans="1:14" ht="15" customHeight="1" outlineLevel="1" x14ac:dyDescent="0.25">
      <c r="A159" s="23" t="s">
        <v>601</v>
      </c>
      <c r="B159" s="52" t="s">
        <v>602</v>
      </c>
      <c r="C159" s="153">
        <v>170.6</v>
      </c>
      <c r="D159" s="71"/>
      <c r="E159" s="71"/>
      <c r="F159" s="104">
        <f t="shared" si="2"/>
        <v>2.3556703166208698E-2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0.46250000000000002</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1603</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1176</v>
      </c>
    </row>
    <row r="10" spans="1:3" ht="156.75" customHeight="1" x14ac:dyDescent="0.25">
      <c r="A10" s="113" t="s">
        <v>633</v>
      </c>
      <c r="B10" s="123" t="s">
        <v>843</v>
      </c>
      <c r="C10" s="274" t="s">
        <v>1604</v>
      </c>
    </row>
    <row r="11" spans="1:3" ht="72.75" customHeight="1" x14ac:dyDescent="0.25">
      <c r="A11" s="113" t="s">
        <v>634</v>
      </c>
      <c r="B11" s="123" t="s">
        <v>635</v>
      </c>
      <c r="C11" s="274" t="s">
        <v>1177</v>
      </c>
    </row>
    <row r="12" spans="1:3" x14ac:dyDescent="0.25">
      <c r="A12" s="113" t="s">
        <v>636</v>
      </c>
      <c r="B12" s="123" t="s">
        <v>1123</v>
      </c>
      <c r="C12" s="149" t="s">
        <v>1124</v>
      </c>
    </row>
    <row r="13" spans="1:3" ht="66.75" customHeight="1" x14ac:dyDescent="0.25">
      <c r="A13" s="113" t="s">
        <v>638</v>
      </c>
      <c r="B13" s="123" t="s">
        <v>637</v>
      </c>
      <c r="C13" s="274" t="s">
        <v>1178</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74" t="s">
        <v>1179</v>
      </c>
    </row>
    <row r="17" spans="1:3" ht="66.75" customHeight="1" x14ac:dyDescent="0.25">
      <c r="A17" s="113" t="s">
        <v>646</v>
      </c>
      <c r="B17" s="159" t="s">
        <v>645</v>
      </c>
      <c r="C17" s="274" t="s">
        <v>1180</v>
      </c>
    </row>
    <row r="18" spans="1:3" ht="108.75" customHeight="1" x14ac:dyDescent="0.25">
      <c r="A18" s="113" t="s">
        <v>648</v>
      </c>
      <c r="B18" s="159" t="s">
        <v>647</v>
      </c>
      <c r="C18" s="274" t="s">
        <v>1181</v>
      </c>
    </row>
    <row r="19" spans="1:3" ht="30" x14ac:dyDescent="0.25">
      <c r="A19" s="113" t="s">
        <v>1122</v>
      </c>
      <c r="B19" s="159" t="s">
        <v>649</v>
      </c>
      <c r="C19" s="274" t="s">
        <v>1182</v>
      </c>
    </row>
    <row r="20" spans="1:3" x14ac:dyDescent="0.25">
      <c r="A20" s="113" t="s">
        <v>1125</v>
      </c>
      <c r="B20" s="123" t="s">
        <v>1121</v>
      </c>
      <c r="C20" s="274" t="s">
        <v>1605</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1183</v>
      </c>
    </row>
    <row r="30" spans="1:3" outlineLevel="1" x14ac:dyDescent="0.25">
      <c r="A30" s="113" t="s">
        <v>660</v>
      </c>
      <c r="B30" s="123" t="s">
        <v>1058</v>
      </c>
      <c r="C30" s="149" t="s">
        <v>662</v>
      </c>
    </row>
    <row r="31" spans="1:3" outlineLevel="1" x14ac:dyDescent="0.25">
      <c r="A31" s="113" t="s">
        <v>663</v>
      </c>
      <c r="B31" s="123" t="s">
        <v>1056</v>
      </c>
      <c r="C31" s="274" t="s">
        <v>1606</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2" t="s">
        <v>967</v>
      </c>
      <c r="C48" s="149" t="s">
        <v>968</v>
      </c>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1184</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E18" sqref="E18"/>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F59B0-D857-428A-A895-0AA15177F5B8}">
  <sheetPr>
    <tabColor rgb="FFFFD320"/>
    <pageSetUpPr fitToPage="1"/>
  </sheetPr>
  <dimension ref="A1:AMK33"/>
  <sheetViews>
    <sheetView zoomScaleNormal="90" workbookViewId="0"/>
  </sheetViews>
  <sheetFormatPr baseColWidth="10" defaultColWidth="9.140625" defaultRowHeight="15" x14ac:dyDescent="0.25"/>
  <cols>
    <col min="1" max="1" width="50.7109375" style="268" customWidth="1"/>
    <col min="2" max="2" width="11.5703125" style="268" customWidth="1"/>
    <col min="3" max="3" width="15.7109375" style="273" customWidth="1"/>
    <col min="4" max="8" width="15.7109375" style="268" customWidth="1"/>
    <col min="9" max="9" width="16.7109375" style="268" customWidth="1"/>
    <col min="10" max="10" width="17.7109375" style="268" customWidth="1"/>
    <col min="11" max="11" width="27" style="268" customWidth="1"/>
    <col min="12" max="12" width="38.140625" style="268" customWidth="1"/>
    <col min="13" max="13" width="37.85546875" style="268" customWidth="1"/>
    <col min="14" max="1025" width="11.42578125" style="268" customWidth="1"/>
    <col min="1026" max="16384" width="9.140625" style="267"/>
  </cols>
  <sheetData>
    <row r="1" spans="1:13" s="268" customFormat="1" ht="15.75" customHeight="1" thickBot="1" x14ac:dyDescent="0.3">
      <c r="A1" s="200" t="s">
        <v>1574</v>
      </c>
      <c r="B1" s="201" t="s">
        <v>1609</v>
      </c>
      <c r="C1" s="202"/>
      <c r="D1" s="201"/>
      <c r="E1" s="201"/>
      <c r="F1" s="201"/>
      <c r="G1" s="201"/>
      <c r="H1" s="203"/>
    </row>
    <row r="2" spans="1:13" s="268" customFormat="1" ht="15" customHeight="1" x14ac:dyDescent="0.25">
      <c r="A2" s="204" t="s">
        <v>1575</v>
      </c>
      <c r="B2" s="205" t="s">
        <v>1576</v>
      </c>
      <c r="C2" s="206">
        <v>7242.1</v>
      </c>
      <c r="D2" s="207" t="s">
        <v>1577</v>
      </c>
      <c r="E2" s="208"/>
      <c r="F2" s="208"/>
      <c r="G2" s="205" t="s">
        <v>1576</v>
      </c>
      <c r="H2" s="206">
        <v>4985.5</v>
      </c>
    </row>
    <row r="3" spans="1:13" s="268" customFormat="1" ht="15" customHeight="1" x14ac:dyDescent="0.25">
      <c r="A3" s="209" t="s">
        <v>1578</v>
      </c>
      <c r="B3" s="210" t="s">
        <v>1579</v>
      </c>
      <c r="C3" s="211">
        <v>10.62</v>
      </c>
      <c r="D3" s="283" t="s">
        <v>1580</v>
      </c>
      <c r="E3" s="284"/>
      <c r="F3" s="284"/>
      <c r="G3" s="212" t="s">
        <v>1579</v>
      </c>
      <c r="H3" s="213">
        <v>5.79</v>
      </c>
      <c r="J3" s="214"/>
      <c r="K3" s="215"/>
    </row>
    <row r="4" spans="1:13" s="268" customFormat="1" ht="15" customHeight="1" x14ac:dyDescent="0.25">
      <c r="A4" s="216" t="s">
        <v>1615</v>
      </c>
      <c r="B4" s="210" t="s">
        <v>1563</v>
      </c>
      <c r="C4" s="217" t="s">
        <v>1614</v>
      </c>
      <c r="D4" s="283" t="s">
        <v>1581</v>
      </c>
      <c r="E4" s="284"/>
      <c r="F4" s="284"/>
      <c r="G4" s="210" t="s">
        <v>1612</v>
      </c>
      <c r="H4" s="218" t="s">
        <v>1613</v>
      </c>
    </row>
    <row r="5" spans="1:13" s="268" customFormat="1" ht="15" customHeight="1" x14ac:dyDescent="0.25">
      <c r="A5" s="219" t="s">
        <v>1051</v>
      </c>
      <c r="B5" s="210" t="s">
        <v>1582</v>
      </c>
      <c r="C5" s="220">
        <v>1459</v>
      </c>
      <c r="D5" s="283" t="s">
        <v>1583</v>
      </c>
      <c r="E5" s="284"/>
      <c r="F5" s="284"/>
      <c r="G5" s="212" t="s">
        <v>1584</v>
      </c>
      <c r="H5" s="277">
        <v>12</v>
      </c>
    </row>
    <row r="6" spans="1:13" s="268" customFormat="1" ht="15" customHeight="1" x14ac:dyDescent="0.25">
      <c r="A6" s="275" t="s">
        <v>1217</v>
      </c>
      <c r="B6" s="210" t="s">
        <v>1582</v>
      </c>
      <c r="C6" s="220">
        <v>754</v>
      </c>
      <c r="D6" s="283" t="s">
        <v>1585</v>
      </c>
      <c r="E6" s="284"/>
      <c r="F6" s="284"/>
      <c r="G6" s="212" t="s">
        <v>1612</v>
      </c>
      <c r="H6" s="218" t="s">
        <v>1613</v>
      </c>
      <c r="J6" s="214"/>
      <c r="K6" s="215"/>
    </row>
    <row r="7" spans="1:13" s="268" customFormat="1" ht="15" customHeight="1" thickBot="1" x14ac:dyDescent="0.3">
      <c r="A7" s="275" t="s">
        <v>1586</v>
      </c>
      <c r="B7" s="210" t="s">
        <v>1576</v>
      </c>
      <c r="C7" s="211">
        <v>3349.2</v>
      </c>
      <c r="D7" s="285" t="s">
        <v>1587</v>
      </c>
      <c r="E7" s="286"/>
      <c r="F7" s="286"/>
      <c r="G7" s="221" t="s">
        <v>1564</v>
      </c>
      <c r="H7" s="222" t="s">
        <v>1588</v>
      </c>
    </row>
    <row r="8" spans="1:13" s="268" customFormat="1" ht="22.5" customHeight="1" x14ac:dyDescent="0.25">
      <c r="A8" s="223" t="s">
        <v>1589</v>
      </c>
      <c r="B8" s="210" t="s">
        <v>1576</v>
      </c>
      <c r="C8" s="224">
        <v>363</v>
      </c>
      <c r="D8" s="225"/>
      <c r="E8" s="225"/>
      <c r="F8" s="225"/>
      <c r="G8" s="225"/>
      <c r="H8" s="226"/>
    </row>
    <row r="9" spans="1:13" s="268" customFormat="1" ht="15" customHeight="1" thickBot="1" x14ac:dyDescent="0.3">
      <c r="A9" s="223" t="s">
        <v>1590</v>
      </c>
      <c r="B9" s="210" t="s">
        <v>1576</v>
      </c>
      <c r="C9" s="224">
        <v>6879.1</v>
      </c>
      <c r="D9" s="225"/>
      <c r="E9" s="225"/>
      <c r="F9" s="225"/>
      <c r="G9" s="225"/>
      <c r="H9" s="226"/>
    </row>
    <row r="10" spans="1:13" s="269" customFormat="1" ht="15" customHeight="1" thickBot="1" x14ac:dyDescent="0.3">
      <c r="A10" s="227" t="s">
        <v>1591</v>
      </c>
      <c r="B10" s="205" t="s">
        <v>1576</v>
      </c>
      <c r="C10" s="228">
        <v>363</v>
      </c>
      <c r="D10" s="229"/>
      <c r="E10" s="229"/>
      <c r="F10" s="229"/>
      <c r="G10" s="229"/>
      <c r="H10" s="230"/>
    </row>
    <row r="11" spans="1:13" s="268" customFormat="1" ht="21" x14ac:dyDescent="0.25">
      <c r="A11" s="231" t="s">
        <v>1592</v>
      </c>
      <c r="B11" s="205"/>
      <c r="C11" s="232"/>
      <c r="D11" s="233"/>
      <c r="E11" s="233"/>
      <c r="F11" s="233"/>
      <c r="G11" s="233" t="s">
        <v>1561</v>
      </c>
      <c r="H11" s="234"/>
      <c r="K11" s="270"/>
      <c r="L11" s="270"/>
      <c r="M11" s="271"/>
    </row>
    <row r="12" spans="1:13" s="268" customFormat="1" ht="15" customHeight="1" x14ac:dyDescent="0.25">
      <c r="A12" s="223" t="s">
        <v>1593</v>
      </c>
      <c r="B12" s="210" t="s">
        <v>1576</v>
      </c>
      <c r="C12" s="211"/>
      <c r="D12" s="235"/>
      <c r="E12" s="235"/>
      <c r="F12" s="235"/>
      <c r="G12" s="235"/>
      <c r="H12" s="226"/>
    </row>
    <row r="13" spans="1:13" s="268" customFormat="1" ht="15" customHeight="1" thickBot="1" x14ac:dyDescent="0.3">
      <c r="A13" s="236" t="s">
        <v>1594</v>
      </c>
      <c r="B13" s="237" t="s">
        <v>1576</v>
      </c>
      <c r="C13" s="238"/>
      <c r="D13" s="225"/>
      <c r="E13" s="225"/>
      <c r="F13" s="225"/>
      <c r="G13" s="225"/>
      <c r="H13" s="226"/>
    </row>
    <row r="14" spans="1:13" s="268" customFormat="1" ht="15" customHeight="1" x14ac:dyDescent="0.25">
      <c r="A14" s="227" t="s">
        <v>1595</v>
      </c>
      <c r="B14" s="205" t="s">
        <v>1565</v>
      </c>
      <c r="C14" s="239" t="str">
        <f>IF(C16&lt;&gt;0,"Y","N")</f>
        <v>N</v>
      </c>
      <c r="D14" s="225"/>
      <c r="E14" s="225"/>
      <c r="F14" s="225"/>
      <c r="G14" s="225"/>
      <c r="H14" s="226"/>
      <c r="I14" s="271"/>
      <c r="J14" s="271"/>
      <c r="K14" s="240"/>
      <c r="L14" s="240"/>
    </row>
    <row r="15" spans="1:13" s="268" customFormat="1" ht="15" customHeight="1" x14ac:dyDescent="0.25">
      <c r="A15" s="209" t="s">
        <v>1596</v>
      </c>
      <c r="B15" s="210" t="s">
        <v>1566</v>
      </c>
      <c r="C15" s="241"/>
      <c r="D15" s="242"/>
      <c r="E15" s="242"/>
      <c r="F15" s="242"/>
      <c r="G15" s="242"/>
      <c r="H15" s="234"/>
    </row>
    <row r="16" spans="1:13" s="268" customFormat="1" ht="15" customHeight="1" thickBot="1" x14ac:dyDescent="0.3">
      <c r="A16" s="223" t="s">
        <v>1597</v>
      </c>
      <c r="B16" s="215" t="s">
        <v>1576</v>
      </c>
      <c r="C16" s="243"/>
      <c r="D16" s="226"/>
      <c r="E16" s="226"/>
      <c r="F16" s="226"/>
      <c r="G16" s="226"/>
      <c r="H16" s="234"/>
      <c r="I16" s="270"/>
      <c r="J16" s="270"/>
      <c r="K16" s="240"/>
      <c r="L16" s="240"/>
    </row>
    <row r="17" spans="1:9" s="268" customFormat="1" ht="15" customHeight="1" x14ac:dyDescent="0.25">
      <c r="A17" s="244" t="s">
        <v>1598</v>
      </c>
      <c r="B17" s="245" t="s">
        <v>1576</v>
      </c>
      <c r="C17" s="246" t="s">
        <v>1567</v>
      </c>
      <c r="D17" s="247" t="s">
        <v>1599</v>
      </c>
      <c r="E17" s="248"/>
      <c r="F17" s="248"/>
      <c r="G17" s="225"/>
      <c r="H17" s="226"/>
    </row>
    <row r="18" spans="1:9" s="268" customFormat="1" ht="15" customHeight="1" x14ac:dyDescent="0.25">
      <c r="A18" s="249" t="s">
        <v>157</v>
      </c>
      <c r="B18" s="250"/>
      <c r="C18" s="251">
        <v>4985.5</v>
      </c>
      <c r="D18" s="218">
        <v>7042.3</v>
      </c>
      <c r="E18" s="248"/>
      <c r="F18" s="248"/>
      <c r="G18" s="225"/>
      <c r="H18" s="226"/>
    </row>
    <row r="19" spans="1:9" s="268" customFormat="1" ht="15" customHeight="1" x14ac:dyDescent="0.25">
      <c r="A19" s="252" t="s">
        <v>989</v>
      </c>
      <c r="B19" s="212"/>
      <c r="C19" s="251"/>
      <c r="D19" s="218"/>
      <c r="E19" s="253"/>
      <c r="F19" s="253"/>
      <c r="G19" s="225"/>
      <c r="H19" s="226"/>
    </row>
    <row r="20" spans="1:9" s="268" customFormat="1" ht="15" customHeight="1" x14ac:dyDescent="0.25">
      <c r="A20" s="252" t="s">
        <v>990</v>
      </c>
      <c r="B20" s="212"/>
      <c r="C20" s="251"/>
      <c r="D20" s="218"/>
      <c r="E20" s="253"/>
      <c r="F20" s="253"/>
      <c r="G20" s="225"/>
      <c r="H20" s="226"/>
    </row>
    <row r="21" spans="1:9" s="268" customFormat="1" ht="15" customHeight="1" x14ac:dyDescent="0.25">
      <c r="A21" s="254" t="s">
        <v>991</v>
      </c>
      <c r="B21" s="212"/>
      <c r="C21" s="251"/>
      <c r="D21" s="218"/>
      <c r="E21" s="253"/>
      <c r="F21" s="253"/>
      <c r="G21" s="225"/>
      <c r="H21" s="226"/>
    </row>
    <row r="22" spans="1:9" s="268" customFormat="1" ht="15" customHeight="1" x14ac:dyDescent="0.25">
      <c r="A22" s="254" t="s">
        <v>168</v>
      </c>
      <c r="B22" s="212"/>
      <c r="C22" s="251"/>
      <c r="D22" s="218"/>
      <c r="E22" s="253"/>
      <c r="F22" s="253"/>
      <c r="G22" s="225"/>
      <c r="H22" s="226"/>
    </row>
    <row r="23" spans="1:9" s="268" customFormat="1" ht="15" customHeight="1" x14ac:dyDescent="0.25">
      <c r="A23" s="254" t="s">
        <v>170</v>
      </c>
      <c r="B23" s="212"/>
      <c r="C23" s="251"/>
      <c r="D23" s="218"/>
      <c r="E23" s="253"/>
      <c r="F23" s="253"/>
      <c r="G23" s="225"/>
      <c r="H23" s="226"/>
      <c r="I23" s="272"/>
    </row>
    <row r="24" spans="1:9" s="268" customFormat="1" ht="15" customHeight="1" x14ac:dyDescent="0.25">
      <c r="A24" s="254" t="s">
        <v>992</v>
      </c>
      <c r="B24" s="212"/>
      <c r="C24" s="251"/>
      <c r="D24" s="218"/>
      <c r="E24" s="253"/>
      <c r="F24" s="253"/>
      <c r="G24" s="225"/>
      <c r="H24" s="226"/>
    </row>
    <row r="25" spans="1:9" s="268" customFormat="1" ht="15" customHeight="1" x14ac:dyDescent="0.25">
      <c r="A25" s="254" t="s">
        <v>172</v>
      </c>
      <c r="B25" s="212"/>
      <c r="C25" s="251"/>
      <c r="D25" s="218"/>
      <c r="E25" s="253"/>
      <c r="F25" s="253"/>
      <c r="G25" s="225"/>
      <c r="H25" s="226"/>
    </row>
    <row r="26" spans="1:9" s="268" customFormat="1" ht="15" customHeight="1" x14ac:dyDescent="0.25">
      <c r="A26" s="254" t="s">
        <v>999</v>
      </c>
      <c r="B26" s="212"/>
      <c r="C26" s="251"/>
      <c r="D26" s="218"/>
      <c r="E26" s="253"/>
      <c r="F26" s="253"/>
      <c r="G26" s="225"/>
      <c r="H26" s="226"/>
    </row>
    <row r="27" spans="1:9" s="268" customFormat="1" ht="15" customHeight="1" x14ac:dyDescent="0.25">
      <c r="A27" s="254" t="s">
        <v>161</v>
      </c>
      <c r="B27" s="212"/>
      <c r="C27" s="251"/>
      <c r="D27" s="218"/>
      <c r="E27" s="253"/>
      <c r="F27" s="253"/>
      <c r="G27" s="225"/>
      <c r="H27" s="226"/>
    </row>
    <row r="28" spans="1:9" s="268" customFormat="1" ht="15" customHeight="1" x14ac:dyDescent="0.25">
      <c r="A28" s="254" t="s">
        <v>176</v>
      </c>
      <c r="B28" s="212"/>
      <c r="C28" s="251"/>
      <c r="D28" s="218"/>
      <c r="E28" s="253"/>
      <c r="F28" s="253"/>
      <c r="G28" s="225"/>
      <c r="H28" s="226"/>
    </row>
    <row r="29" spans="1:9" s="268" customFormat="1" ht="15" customHeight="1" thickBot="1" x14ac:dyDescent="0.3">
      <c r="A29" s="255" t="s">
        <v>993</v>
      </c>
      <c r="B29" s="221"/>
      <c r="C29" s="256"/>
      <c r="D29" s="222">
        <v>199.8</v>
      </c>
      <c r="E29" s="253"/>
      <c r="F29" s="253"/>
      <c r="G29" s="225"/>
      <c r="H29" s="226"/>
    </row>
    <row r="30" spans="1:9" s="268" customFormat="1" ht="15" customHeight="1" x14ac:dyDescent="0.25">
      <c r="A30" s="257" t="s">
        <v>1600</v>
      </c>
      <c r="B30" s="258"/>
      <c r="C30" s="259" t="s">
        <v>1568</v>
      </c>
      <c r="D30" s="260" t="s">
        <v>1569</v>
      </c>
      <c r="E30" s="261" t="s">
        <v>1570</v>
      </c>
      <c r="F30" s="261" t="s">
        <v>1571</v>
      </c>
      <c r="G30" s="206" t="s">
        <v>1572</v>
      </c>
      <c r="H30" s="226"/>
    </row>
    <row r="31" spans="1:9" s="268" customFormat="1" ht="15" customHeight="1" thickBot="1" x14ac:dyDescent="0.3">
      <c r="A31" s="262" t="s">
        <v>1601</v>
      </c>
      <c r="B31" s="263"/>
      <c r="C31" s="264"/>
      <c r="D31" s="264" t="s">
        <v>1573</v>
      </c>
      <c r="E31" s="264"/>
      <c r="F31" s="264"/>
      <c r="G31" s="265"/>
      <c r="H31" s="226"/>
    </row>
    <row r="33" spans="1:1" x14ac:dyDescent="0.25">
      <c r="A33" s="266" t="s">
        <v>1602</v>
      </c>
    </row>
  </sheetData>
  <mergeCells count="5">
    <mergeCell ref="D3:F3"/>
    <mergeCell ref="D4:F4"/>
    <mergeCell ref="D5:F5"/>
    <mergeCell ref="D6:F6"/>
    <mergeCell ref="D7:F7"/>
  </mergeCells>
  <printOptions horizontalCentered="1"/>
  <pageMargins left="0.7" right="0.7" top="0.75" bottom="0.75" header="0.3" footer="0.3"/>
  <pageSetup paperSize="9" scale="83"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87" t="s">
        <v>977</v>
      </c>
      <c r="B1" s="287"/>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1155</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1562</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72.680000000000007</v>
      </c>
      <c r="H75" s="21"/>
    </row>
    <row r="76" spans="1:14" x14ac:dyDescent="0.25">
      <c r="A76" s="23" t="s">
        <v>940</v>
      </c>
      <c r="B76" s="23" t="s">
        <v>972</v>
      </c>
      <c r="C76" s="23">
        <v>127.44</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9">
        <v>0</v>
      </c>
      <c r="F82" s="126"/>
      <c r="G82" s="199">
        <v>0</v>
      </c>
      <c r="H82" s="21"/>
    </row>
    <row r="83" spans="1:8" x14ac:dyDescent="0.25">
      <c r="A83" s="23" t="s">
        <v>947</v>
      </c>
      <c r="B83" s="126" t="s">
        <v>962</v>
      </c>
      <c r="E83" s="199">
        <v>0</v>
      </c>
      <c r="G83" s="199">
        <v>0</v>
      </c>
      <c r="H83" s="21"/>
    </row>
    <row r="84" spans="1:8" x14ac:dyDescent="0.25">
      <c r="A84" s="23" t="s">
        <v>948</v>
      </c>
      <c r="B84" s="126" t="s">
        <v>960</v>
      </c>
      <c r="E84" s="199">
        <v>0</v>
      </c>
      <c r="G84" s="199">
        <v>0</v>
      </c>
      <c r="H84" s="21"/>
    </row>
    <row r="85" spans="1:8" x14ac:dyDescent="0.25">
      <c r="A85" s="23" t="s">
        <v>949</v>
      </c>
      <c r="B85" s="126" t="s">
        <v>961</v>
      </c>
      <c r="E85" s="199">
        <v>0</v>
      </c>
      <c r="G85" s="199">
        <v>0</v>
      </c>
      <c r="H85" s="21"/>
    </row>
    <row r="86" spans="1:8" x14ac:dyDescent="0.25">
      <c r="A86" s="23" t="s">
        <v>964</v>
      </c>
      <c r="B86" s="126" t="s">
        <v>963</v>
      </c>
      <c r="E86" s="199">
        <v>0</v>
      </c>
      <c r="G86" s="199">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3570-76A1-4C84-83C2-41CA90AC90F4}">
  <sheetPr>
    <tabColor rgb="FFFFC000"/>
  </sheetPr>
  <dimension ref="A1:E122"/>
  <sheetViews>
    <sheetView zoomScale="85" zoomScaleNormal="85" workbookViewId="0"/>
  </sheetViews>
  <sheetFormatPr baseColWidth="10" defaultColWidth="11.42578125" defaultRowHeight="15" x14ac:dyDescent="0.25"/>
  <cols>
    <col min="1" max="1" width="57.5703125" style="134" customWidth="1"/>
    <col min="2" max="2" width="48.42578125" style="198" customWidth="1"/>
    <col min="3" max="3" width="38.42578125" style="198" customWidth="1"/>
    <col min="4" max="4" width="56.5703125" style="198" customWidth="1"/>
    <col min="5" max="5" width="255.7109375" style="134" customWidth="1"/>
    <col min="6" max="16384" width="11.42578125" style="134"/>
  </cols>
  <sheetData>
    <row r="1" spans="1:5" s="166" customFormat="1" ht="21" x14ac:dyDescent="0.35">
      <c r="A1" s="165" t="s">
        <v>1272</v>
      </c>
      <c r="B1" s="183" t="s">
        <v>1273</v>
      </c>
      <c r="C1" s="183" t="s">
        <v>1274</v>
      </c>
      <c r="D1" s="183" t="s">
        <v>1185</v>
      </c>
      <c r="E1" s="165" t="s">
        <v>1275</v>
      </c>
    </row>
    <row r="2" spans="1:5" ht="105" x14ac:dyDescent="0.25">
      <c r="A2" s="167" t="s">
        <v>1276</v>
      </c>
      <c r="B2" s="179" t="s">
        <v>1277</v>
      </c>
      <c r="C2" s="184"/>
      <c r="D2" s="184"/>
      <c r="E2" s="168" t="s">
        <v>1278</v>
      </c>
    </row>
    <row r="3" spans="1:5" ht="60" x14ac:dyDescent="0.25">
      <c r="A3" s="167" t="s">
        <v>1279</v>
      </c>
      <c r="B3" s="179" t="s">
        <v>1280</v>
      </c>
      <c r="C3" s="179" t="s">
        <v>1281</v>
      </c>
      <c r="D3" s="179" t="s">
        <v>1282</v>
      </c>
      <c r="E3" s="168" t="s">
        <v>1283</v>
      </c>
    </row>
    <row r="4" spans="1:5" x14ac:dyDescent="0.25">
      <c r="A4" s="167" t="s">
        <v>1284</v>
      </c>
      <c r="B4" s="179" t="s">
        <v>1285</v>
      </c>
      <c r="C4" s="184"/>
      <c r="D4" s="184"/>
      <c r="E4" s="169" t="s">
        <v>1286</v>
      </c>
    </row>
    <row r="5" spans="1:5" x14ac:dyDescent="0.25">
      <c r="A5" s="167" t="s">
        <v>1287</v>
      </c>
      <c r="B5" s="184"/>
      <c r="C5" s="184"/>
      <c r="D5" s="184"/>
      <c r="E5" s="169" t="s">
        <v>1288</v>
      </c>
    </row>
    <row r="6" spans="1:5" x14ac:dyDescent="0.25">
      <c r="A6" s="167" t="s">
        <v>1289</v>
      </c>
      <c r="B6" s="184"/>
      <c r="C6" s="184"/>
      <c r="D6" s="184"/>
      <c r="E6" s="169" t="s">
        <v>1290</v>
      </c>
    </row>
    <row r="7" spans="1:5" ht="105" x14ac:dyDescent="0.25">
      <c r="A7" s="167" t="s">
        <v>1291</v>
      </c>
      <c r="B7" s="174" t="s">
        <v>1292</v>
      </c>
      <c r="C7" s="184"/>
      <c r="D7" s="184"/>
      <c r="E7" s="171" t="s">
        <v>1293</v>
      </c>
    </row>
    <row r="8" spans="1:5" ht="90" x14ac:dyDescent="0.25">
      <c r="A8" s="167" t="s">
        <v>1294</v>
      </c>
      <c r="B8" s="184"/>
      <c r="C8" s="174" t="s">
        <v>1295</v>
      </c>
      <c r="D8" s="179" t="s">
        <v>1296</v>
      </c>
      <c r="E8" s="169" t="s">
        <v>1297</v>
      </c>
    </row>
    <row r="9" spans="1:5" x14ac:dyDescent="0.25">
      <c r="A9" s="185" t="s">
        <v>1298</v>
      </c>
      <c r="B9" s="184"/>
      <c r="C9" s="179" t="s">
        <v>1299</v>
      </c>
      <c r="D9" s="184"/>
      <c r="E9" s="186" t="s">
        <v>1300</v>
      </c>
    </row>
    <row r="10" spans="1:5" ht="30" x14ac:dyDescent="0.25">
      <c r="A10" s="167" t="s">
        <v>1301</v>
      </c>
      <c r="B10" s="174" t="s">
        <v>1302</v>
      </c>
      <c r="C10" s="184"/>
      <c r="D10" s="184"/>
      <c r="E10" s="169" t="s">
        <v>1303</v>
      </c>
    </row>
    <row r="11" spans="1:5" x14ac:dyDescent="0.25">
      <c r="A11" s="167" t="s">
        <v>1304</v>
      </c>
      <c r="B11" s="184"/>
      <c r="C11" s="179" t="s">
        <v>1305</v>
      </c>
      <c r="D11" s="179" t="s">
        <v>1186</v>
      </c>
      <c r="E11" s="169" t="s">
        <v>1306</v>
      </c>
    </row>
    <row r="12" spans="1:5" ht="30" x14ac:dyDescent="0.25">
      <c r="A12" s="173" t="s">
        <v>1307</v>
      </c>
      <c r="B12" s="187" t="s">
        <v>1308</v>
      </c>
      <c r="C12" s="187" t="s">
        <v>1309</v>
      </c>
      <c r="D12" s="187" t="s">
        <v>1187</v>
      </c>
      <c r="E12" s="173" t="s">
        <v>1310</v>
      </c>
    </row>
    <row r="13" spans="1:5" ht="30" x14ac:dyDescent="0.25">
      <c r="A13" s="167" t="s">
        <v>1311</v>
      </c>
      <c r="B13" s="187" t="s">
        <v>1188</v>
      </c>
      <c r="C13" s="184"/>
      <c r="D13" s="184"/>
      <c r="E13" s="168" t="s">
        <v>1312</v>
      </c>
    </row>
    <row r="14" spans="1:5" ht="60" x14ac:dyDescent="0.25">
      <c r="A14" s="167" t="s">
        <v>1313</v>
      </c>
      <c r="B14" s="187" t="s">
        <v>1314</v>
      </c>
      <c r="C14" s="184"/>
      <c r="D14" s="184"/>
      <c r="E14" s="168" t="s">
        <v>1315</v>
      </c>
    </row>
    <row r="15" spans="1:5" ht="30" x14ac:dyDescent="0.25">
      <c r="A15" s="172" t="s">
        <v>1316</v>
      </c>
      <c r="B15" s="187" t="s">
        <v>1317</v>
      </c>
      <c r="C15" s="188"/>
      <c r="D15" s="188"/>
      <c r="E15" s="174" t="s">
        <v>1318</v>
      </c>
    </row>
    <row r="16" spans="1:5" ht="45" x14ac:dyDescent="0.25">
      <c r="A16" s="167" t="s">
        <v>1319</v>
      </c>
      <c r="B16" s="187" t="s">
        <v>1320</v>
      </c>
      <c r="C16" s="184"/>
      <c r="D16" s="184"/>
      <c r="E16" s="168" t="s">
        <v>1321</v>
      </c>
    </row>
    <row r="17" spans="1:5" ht="60" x14ac:dyDescent="0.25">
      <c r="A17" s="167" t="s">
        <v>1322</v>
      </c>
      <c r="B17" s="187" t="s">
        <v>1323</v>
      </c>
      <c r="C17" s="184"/>
      <c r="D17" s="184"/>
      <c r="E17" s="168" t="s">
        <v>1324</v>
      </c>
    </row>
    <row r="18" spans="1:5" ht="30" x14ac:dyDescent="0.25">
      <c r="A18" s="167" t="s">
        <v>1325</v>
      </c>
      <c r="B18" s="187" t="s">
        <v>1326</v>
      </c>
      <c r="C18" s="184"/>
      <c r="D18" s="184"/>
      <c r="E18" s="174" t="s">
        <v>1327</v>
      </c>
    </row>
    <row r="19" spans="1:5" ht="60" x14ac:dyDescent="0.25">
      <c r="A19" s="167" t="s">
        <v>1328</v>
      </c>
      <c r="B19" s="187" t="s">
        <v>1329</v>
      </c>
      <c r="C19" s="184"/>
      <c r="D19" s="184"/>
      <c r="E19" s="168" t="s">
        <v>1330</v>
      </c>
    </row>
    <row r="20" spans="1:5" ht="30" x14ac:dyDescent="0.25">
      <c r="A20" s="167" t="s">
        <v>1331</v>
      </c>
      <c r="B20" s="187" t="s">
        <v>1332</v>
      </c>
      <c r="C20" s="184"/>
      <c r="D20" s="184"/>
      <c r="E20" s="174" t="s">
        <v>1333</v>
      </c>
    </row>
    <row r="21" spans="1:5" ht="60" x14ac:dyDescent="0.25">
      <c r="A21" s="167" t="s">
        <v>1334</v>
      </c>
      <c r="B21" s="184"/>
      <c r="C21" s="174" t="s">
        <v>1335</v>
      </c>
      <c r="D21" s="179" t="s">
        <v>1189</v>
      </c>
      <c r="E21" s="169" t="s">
        <v>1336</v>
      </c>
    </row>
    <row r="22" spans="1:5" x14ac:dyDescent="0.25">
      <c r="A22" s="167" t="s">
        <v>1337</v>
      </c>
      <c r="B22" s="184"/>
      <c r="C22" s="179" t="s">
        <v>1338</v>
      </c>
      <c r="D22" s="184"/>
      <c r="E22" s="169" t="s">
        <v>1339</v>
      </c>
    </row>
    <row r="23" spans="1:5" x14ac:dyDescent="0.25">
      <c r="A23" s="167" t="s">
        <v>1340</v>
      </c>
      <c r="B23" s="184"/>
      <c r="C23" s="179" t="s">
        <v>1341</v>
      </c>
      <c r="D23" s="179" t="s">
        <v>1190</v>
      </c>
      <c r="E23" s="169" t="s">
        <v>1342</v>
      </c>
    </row>
    <row r="24" spans="1:5" ht="30" x14ac:dyDescent="0.25">
      <c r="A24" s="167" t="s">
        <v>1343</v>
      </c>
      <c r="B24" s="184"/>
      <c r="C24" s="174" t="s">
        <v>1335</v>
      </c>
      <c r="D24" s="179" t="s">
        <v>1189</v>
      </c>
      <c r="E24" s="169" t="s">
        <v>1344</v>
      </c>
    </row>
    <row r="25" spans="1:5" ht="120" x14ac:dyDescent="0.25">
      <c r="A25" s="167" t="s">
        <v>1345</v>
      </c>
      <c r="B25" s="179" t="s">
        <v>1346</v>
      </c>
      <c r="C25" s="184"/>
      <c r="D25" s="179" t="s">
        <v>1347</v>
      </c>
      <c r="E25" s="169" t="s">
        <v>1348</v>
      </c>
    </row>
    <row r="26" spans="1:5" x14ac:dyDescent="0.25">
      <c r="A26" s="175" t="s">
        <v>1349</v>
      </c>
      <c r="B26" s="189"/>
      <c r="C26" s="190" t="s">
        <v>1350</v>
      </c>
      <c r="D26" s="189"/>
      <c r="E26" s="176" t="s">
        <v>1351</v>
      </c>
    </row>
    <row r="27" spans="1:5" ht="75" x14ac:dyDescent="0.25">
      <c r="A27" s="170" t="s">
        <v>1352</v>
      </c>
      <c r="B27" s="174" t="s">
        <v>1353</v>
      </c>
      <c r="C27" s="191"/>
      <c r="D27" s="174" t="s">
        <v>1191</v>
      </c>
      <c r="E27" s="169" t="s">
        <v>1354</v>
      </c>
    </row>
    <row r="28" spans="1:5" x14ac:dyDescent="0.25">
      <c r="A28" s="170" t="s">
        <v>1355</v>
      </c>
      <c r="B28" s="191"/>
      <c r="C28" s="191"/>
      <c r="D28" s="174"/>
      <c r="E28" s="169" t="s">
        <v>1356</v>
      </c>
    </row>
    <row r="29" spans="1:5" x14ac:dyDescent="0.25">
      <c r="A29" s="170" t="s">
        <v>1357</v>
      </c>
      <c r="B29" s="191"/>
      <c r="C29" s="191"/>
      <c r="D29" s="174"/>
      <c r="E29" s="169" t="s">
        <v>1358</v>
      </c>
    </row>
    <row r="30" spans="1:5" x14ac:dyDescent="0.25">
      <c r="A30" s="170" t="s">
        <v>1359</v>
      </c>
      <c r="B30" s="191"/>
      <c r="C30" s="191"/>
      <c r="D30" s="174"/>
      <c r="E30" s="169" t="s">
        <v>1360</v>
      </c>
    </row>
    <row r="31" spans="1:5" ht="75" x14ac:dyDescent="0.25">
      <c r="A31" s="167" t="s">
        <v>1361</v>
      </c>
      <c r="B31" s="179"/>
      <c r="C31" s="179"/>
      <c r="D31" s="179"/>
      <c r="E31" s="171" t="s">
        <v>1362</v>
      </c>
    </row>
    <row r="32" spans="1:5" ht="75" x14ac:dyDescent="0.25">
      <c r="A32" s="167" t="s">
        <v>1363</v>
      </c>
      <c r="B32" s="184"/>
      <c r="C32" s="179" t="s">
        <v>1364</v>
      </c>
      <c r="D32" s="179" t="s">
        <v>1192</v>
      </c>
      <c r="E32" s="169" t="s">
        <v>1365</v>
      </c>
    </row>
    <row r="33" spans="1:5" ht="30" x14ac:dyDescent="0.25">
      <c r="A33" s="167" t="s">
        <v>1366</v>
      </c>
      <c r="B33" s="174" t="s">
        <v>1367</v>
      </c>
      <c r="C33" s="184"/>
      <c r="D33" s="179" t="s">
        <v>1193</v>
      </c>
      <c r="E33" s="169" t="s">
        <v>1368</v>
      </c>
    </row>
    <row r="34" spans="1:5" ht="60" x14ac:dyDescent="0.25">
      <c r="A34" s="167" t="s">
        <v>1369</v>
      </c>
      <c r="B34" s="179" t="s">
        <v>1370</v>
      </c>
      <c r="C34" s="184"/>
      <c r="D34" s="179" t="s">
        <v>1371</v>
      </c>
      <c r="E34" s="169" t="s">
        <v>1372</v>
      </c>
    </row>
    <row r="35" spans="1:5" x14ac:dyDescent="0.25">
      <c r="A35" s="167" t="s">
        <v>1373</v>
      </c>
      <c r="B35" s="184"/>
      <c r="C35" s="179" t="s">
        <v>1374</v>
      </c>
      <c r="D35" s="184"/>
      <c r="E35" s="172" t="s">
        <v>1375</v>
      </c>
    </row>
    <row r="36" spans="1:5" x14ac:dyDescent="0.25">
      <c r="A36" s="167" t="s">
        <v>1376</v>
      </c>
      <c r="B36" s="179"/>
      <c r="C36" s="179"/>
      <c r="D36" s="179"/>
      <c r="E36" s="177" t="s">
        <v>1377</v>
      </c>
    </row>
    <row r="37" spans="1:5" ht="45" x14ac:dyDescent="0.25">
      <c r="A37" s="167" t="s">
        <v>1378</v>
      </c>
      <c r="B37" s="179" t="s">
        <v>1379</v>
      </c>
      <c r="C37" s="184"/>
      <c r="D37" s="184"/>
      <c r="E37" s="169" t="s">
        <v>1380</v>
      </c>
    </row>
    <row r="38" spans="1:5" ht="30" x14ac:dyDescent="0.25">
      <c r="A38" s="167" t="s">
        <v>1381</v>
      </c>
      <c r="B38" s="174" t="s">
        <v>1367</v>
      </c>
      <c r="C38" s="184"/>
      <c r="D38" s="174" t="s">
        <v>1194</v>
      </c>
      <c r="E38" s="168" t="s">
        <v>1382</v>
      </c>
    </row>
    <row r="39" spans="1:5" x14ac:dyDescent="0.25">
      <c r="A39" s="167" t="s">
        <v>1383</v>
      </c>
      <c r="B39" s="179" t="s">
        <v>1384</v>
      </c>
      <c r="C39" s="179" t="s">
        <v>1385</v>
      </c>
      <c r="D39" s="179" t="s">
        <v>1386</v>
      </c>
      <c r="E39" s="169" t="s">
        <v>1387</v>
      </c>
    </row>
    <row r="40" spans="1:5" x14ac:dyDescent="0.25">
      <c r="A40" s="178" t="s">
        <v>1388</v>
      </c>
      <c r="B40" s="192"/>
      <c r="C40" s="193" t="s">
        <v>1195</v>
      </c>
      <c r="D40" s="192"/>
      <c r="E40" s="173" t="s">
        <v>1389</v>
      </c>
    </row>
    <row r="41" spans="1:5" ht="30" x14ac:dyDescent="0.25">
      <c r="A41" s="178" t="s">
        <v>1390</v>
      </c>
      <c r="B41" s="192"/>
      <c r="C41" s="187" t="s">
        <v>1391</v>
      </c>
      <c r="D41" s="192"/>
      <c r="E41" s="194" t="s">
        <v>1392</v>
      </c>
    </row>
    <row r="42" spans="1:5" ht="60" x14ac:dyDescent="0.25">
      <c r="A42" s="167" t="s">
        <v>1393</v>
      </c>
      <c r="B42" s="179" t="s">
        <v>1394</v>
      </c>
      <c r="C42" s="174" t="s">
        <v>1395</v>
      </c>
      <c r="D42" s="179" t="s">
        <v>1396</v>
      </c>
      <c r="E42" s="169" t="s">
        <v>1397</v>
      </c>
    </row>
    <row r="43" spans="1:5" x14ac:dyDescent="0.25">
      <c r="A43" s="170" t="s">
        <v>1398</v>
      </c>
      <c r="B43" s="191"/>
      <c r="C43" s="174" t="s">
        <v>1196</v>
      </c>
      <c r="D43" s="191"/>
      <c r="E43" s="169" t="s">
        <v>1399</v>
      </c>
    </row>
    <row r="44" spans="1:5" ht="45" x14ac:dyDescent="0.25">
      <c r="A44" s="167" t="s">
        <v>1400</v>
      </c>
      <c r="B44" s="174" t="s">
        <v>1401</v>
      </c>
      <c r="C44" s="174" t="s">
        <v>1402</v>
      </c>
      <c r="D44" s="179" t="s">
        <v>1403</v>
      </c>
      <c r="E44" s="169" t="s">
        <v>1404</v>
      </c>
    </row>
    <row r="45" spans="1:5" ht="30" x14ac:dyDescent="0.25">
      <c r="A45" s="167" t="s">
        <v>1405</v>
      </c>
      <c r="B45" s="184"/>
      <c r="C45" s="179" t="s">
        <v>1406</v>
      </c>
      <c r="D45" s="179" t="s">
        <v>1407</v>
      </c>
      <c r="E45" s="169" t="s">
        <v>1408</v>
      </c>
    </row>
    <row r="46" spans="1:5" ht="30" x14ac:dyDescent="0.25">
      <c r="A46" s="167" t="s">
        <v>1409</v>
      </c>
      <c r="B46" s="184"/>
      <c r="C46" s="179" t="s">
        <v>1410</v>
      </c>
      <c r="D46" s="179" t="s">
        <v>1411</v>
      </c>
      <c r="E46" s="169" t="s">
        <v>1412</v>
      </c>
    </row>
    <row r="47" spans="1:5" ht="60" x14ac:dyDescent="0.25">
      <c r="A47" s="167" t="s">
        <v>1413</v>
      </c>
      <c r="B47" s="179" t="s">
        <v>1197</v>
      </c>
      <c r="C47" s="184"/>
      <c r="D47" s="179" t="s">
        <v>1414</v>
      </c>
      <c r="E47" s="169" t="s">
        <v>1415</v>
      </c>
    </row>
    <row r="48" spans="1:5" ht="60" x14ac:dyDescent="0.25">
      <c r="A48" s="167" t="s">
        <v>1416</v>
      </c>
      <c r="B48" s="174" t="s">
        <v>1417</v>
      </c>
      <c r="C48" s="184"/>
      <c r="D48" s="174" t="s">
        <v>1418</v>
      </c>
      <c r="E48" s="169" t="s">
        <v>1419</v>
      </c>
    </row>
    <row r="49" spans="1:5" x14ac:dyDescent="0.25">
      <c r="A49" s="167" t="s">
        <v>1420</v>
      </c>
      <c r="B49" s="184"/>
      <c r="C49" s="179" t="s">
        <v>1421</v>
      </c>
      <c r="D49" s="179" t="s">
        <v>1422</v>
      </c>
      <c r="E49" s="172" t="s">
        <v>1423</v>
      </c>
    </row>
    <row r="50" spans="1:5" x14ac:dyDescent="0.25">
      <c r="A50" s="167" t="s">
        <v>1424</v>
      </c>
      <c r="B50" s="184"/>
      <c r="C50" s="179" t="s">
        <v>1425</v>
      </c>
      <c r="D50" s="179" t="s">
        <v>1426</v>
      </c>
      <c r="E50" s="172" t="s">
        <v>1427</v>
      </c>
    </row>
    <row r="51" spans="1:5" x14ac:dyDescent="0.25">
      <c r="A51" s="167" t="s">
        <v>1428</v>
      </c>
      <c r="B51" s="184"/>
      <c r="C51" s="179" t="s">
        <v>1429</v>
      </c>
      <c r="D51" s="179" t="s">
        <v>1430</v>
      </c>
      <c r="E51" s="172" t="s">
        <v>1431</v>
      </c>
    </row>
    <row r="52" spans="1:5" ht="30" x14ac:dyDescent="0.25">
      <c r="A52" s="167" t="s">
        <v>1432</v>
      </c>
      <c r="B52" s="184"/>
      <c r="C52" s="174" t="s">
        <v>1433</v>
      </c>
      <c r="D52" s="179" t="s">
        <v>1434</v>
      </c>
      <c r="E52" s="172" t="s">
        <v>1435</v>
      </c>
    </row>
    <row r="53" spans="1:5" ht="30" x14ac:dyDescent="0.25">
      <c r="A53" s="167" t="s">
        <v>1436</v>
      </c>
      <c r="B53" s="184"/>
      <c r="C53" s="179" t="s">
        <v>1198</v>
      </c>
      <c r="D53" s="179" t="s">
        <v>1199</v>
      </c>
      <c r="E53" s="169" t="s">
        <v>1437</v>
      </c>
    </row>
    <row r="54" spans="1:5" x14ac:dyDescent="0.25">
      <c r="A54" s="167" t="s">
        <v>1438</v>
      </c>
      <c r="B54" s="179" t="s">
        <v>1439</v>
      </c>
      <c r="C54" s="179" t="s">
        <v>1440</v>
      </c>
      <c r="D54" s="179" t="s">
        <v>1200</v>
      </c>
      <c r="E54" s="172" t="s">
        <v>1441</v>
      </c>
    </row>
    <row r="55" spans="1:5" ht="45" x14ac:dyDescent="0.25">
      <c r="A55" s="167" t="s">
        <v>1442</v>
      </c>
      <c r="B55" s="184"/>
      <c r="C55" s="179" t="s">
        <v>1201</v>
      </c>
      <c r="D55" s="174" t="s">
        <v>1443</v>
      </c>
      <c r="E55" s="167" t="s">
        <v>1444</v>
      </c>
    </row>
    <row r="56" spans="1:5" ht="45" x14ac:dyDescent="0.25">
      <c r="A56" s="167" t="s">
        <v>1445</v>
      </c>
      <c r="B56" s="184"/>
      <c r="C56" s="179" t="s">
        <v>1202</v>
      </c>
      <c r="D56" s="174" t="s">
        <v>1446</v>
      </c>
      <c r="E56" s="167" t="s">
        <v>1447</v>
      </c>
    </row>
    <row r="57" spans="1:5" x14ac:dyDescent="0.25">
      <c r="A57" s="167" t="s">
        <v>1448</v>
      </c>
      <c r="B57" s="184"/>
      <c r="C57" s="179" t="s">
        <v>1203</v>
      </c>
      <c r="D57" s="184"/>
      <c r="E57" s="172" t="s">
        <v>1449</v>
      </c>
    </row>
    <row r="58" spans="1:5" x14ac:dyDescent="0.25">
      <c r="A58" s="167" t="s">
        <v>1450</v>
      </c>
      <c r="B58" s="184"/>
      <c r="C58" s="179" t="s">
        <v>1204</v>
      </c>
      <c r="D58" s="179" t="s">
        <v>1451</v>
      </c>
      <c r="E58" s="172" t="s">
        <v>1452</v>
      </c>
    </row>
    <row r="59" spans="1:5" x14ac:dyDescent="0.25">
      <c r="A59" s="167" t="s">
        <v>1453</v>
      </c>
      <c r="B59" s="179" t="s">
        <v>1454</v>
      </c>
      <c r="C59" s="179" t="s">
        <v>1205</v>
      </c>
      <c r="D59" s="179" t="s">
        <v>1455</v>
      </c>
      <c r="E59" s="172" t="s">
        <v>1456</v>
      </c>
    </row>
    <row r="60" spans="1:5" x14ac:dyDescent="0.25">
      <c r="A60" s="167" t="s">
        <v>1457</v>
      </c>
      <c r="B60" s="184"/>
      <c r="C60" s="179" t="s">
        <v>1458</v>
      </c>
      <c r="D60" s="184"/>
      <c r="E60" s="172" t="s">
        <v>1459</v>
      </c>
    </row>
    <row r="61" spans="1:5" ht="45" x14ac:dyDescent="0.25">
      <c r="A61" s="167" t="s">
        <v>1460</v>
      </c>
      <c r="B61" s="179" t="s">
        <v>1461</v>
      </c>
      <c r="C61" s="184"/>
      <c r="D61" s="174" t="s">
        <v>1206</v>
      </c>
      <c r="E61" s="167" t="s">
        <v>1462</v>
      </c>
    </row>
    <row r="62" spans="1:5" x14ac:dyDescent="0.25">
      <c r="A62" s="167" t="s">
        <v>1463</v>
      </c>
      <c r="B62" s="179" t="s">
        <v>1454</v>
      </c>
      <c r="C62" s="184"/>
      <c r="D62" s="184"/>
      <c r="E62" s="172" t="s">
        <v>1464</v>
      </c>
    </row>
    <row r="63" spans="1:5" x14ac:dyDescent="0.25">
      <c r="A63" s="167" t="s">
        <v>1465</v>
      </c>
      <c r="B63" s="179" t="s">
        <v>1454</v>
      </c>
      <c r="C63" s="184"/>
      <c r="D63" s="184"/>
      <c r="E63" s="172" t="s">
        <v>1466</v>
      </c>
    </row>
    <row r="64" spans="1:5" x14ac:dyDescent="0.25">
      <c r="A64" s="179" t="s">
        <v>1467</v>
      </c>
      <c r="B64" s="179" t="s">
        <v>1454</v>
      </c>
      <c r="C64" s="184"/>
      <c r="D64" s="179" t="s">
        <v>1468</v>
      </c>
      <c r="E64" s="172" t="s">
        <v>1469</v>
      </c>
    </row>
    <row r="65" spans="1:5" ht="30" x14ac:dyDescent="0.25">
      <c r="A65" s="179" t="s">
        <v>1470</v>
      </c>
      <c r="B65" s="179" t="s">
        <v>1454</v>
      </c>
      <c r="C65" s="184"/>
      <c r="D65" s="179" t="s">
        <v>1207</v>
      </c>
      <c r="E65" s="169" t="s">
        <v>1471</v>
      </c>
    </row>
    <row r="66" spans="1:5" x14ac:dyDescent="0.25">
      <c r="A66" s="179" t="s">
        <v>1472</v>
      </c>
      <c r="B66" s="179" t="s">
        <v>1454</v>
      </c>
      <c r="C66" s="184"/>
      <c r="D66" s="179" t="s">
        <v>1208</v>
      </c>
      <c r="E66" s="180" t="s">
        <v>1473</v>
      </c>
    </row>
    <row r="67" spans="1:5" x14ac:dyDescent="0.25">
      <c r="A67" s="179" t="s">
        <v>1474</v>
      </c>
      <c r="B67" s="179" t="s">
        <v>1454</v>
      </c>
      <c r="C67" s="184"/>
      <c r="D67" s="179" t="s">
        <v>1209</v>
      </c>
      <c r="E67" s="180" t="s">
        <v>1475</v>
      </c>
    </row>
    <row r="68" spans="1:5" x14ac:dyDescent="0.25">
      <c r="A68" s="167" t="s">
        <v>1476</v>
      </c>
      <c r="B68" s="179" t="s">
        <v>1454</v>
      </c>
      <c r="C68" s="184"/>
      <c r="D68" s="179" t="s">
        <v>1477</v>
      </c>
      <c r="E68" s="172" t="s">
        <v>1478</v>
      </c>
    </row>
    <row r="69" spans="1:5" x14ac:dyDescent="0.25">
      <c r="A69" s="179" t="s">
        <v>1479</v>
      </c>
      <c r="B69" s="179" t="s">
        <v>1454</v>
      </c>
      <c r="C69" s="184"/>
      <c r="D69" s="179" t="s">
        <v>1210</v>
      </c>
      <c r="E69" s="172" t="s">
        <v>1480</v>
      </c>
    </row>
    <row r="70" spans="1:5" x14ac:dyDescent="0.25">
      <c r="A70" s="179" t="s">
        <v>1481</v>
      </c>
      <c r="B70" s="179" t="s">
        <v>1454</v>
      </c>
      <c r="C70" s="184"/>
      <c r="D70" s="179" t="s">
        <v>1211</v>
      </c>
      <c r="E70" s="169" t="s">
        <v>1482</v>
      </c>
    </row>
    <row r="71" spans="1:5" ht="30" x14ac:dyDescent="0.25">
      <c r="A71" s="195" t="s">
        <v>1483</v>
      </c>
      <c r="B71" s="179" t="s">
        <v>1454</v>
      </c>
      <c r="C71" s="196"/>
      <c r="D71" s="196"/>
      <c r="E71" s="169" t="s">
        <v>1484</v>
      </c>
    </row>
    <row r="72" spans="1:5" ht="45" x14ac:dyDescent="0.25">
      <c r="A72" s="167" t="s">
        <v>1485</v>
      </c>
      <c r="B72" s="179" t="s">
        <v>1370</v>
      </c>
      <c r="C72" s="184"/>
      <c r="D72" s="184"/>
      <c r="E72" s="169" t="s">
        <v>1486</v>
      </c>
    </row>
    <row r="73" spans="1:5" x14ac:dyDescent="0.25">
      <c r="A73" s="167" t="s">
        <v>1487</v>
      </c>
      <c r="B73" s="179" t="s">
        <v>1370</v>
      </c>
      <c r="C73" s="184"/>
      <c r="D73" s="179" t="s">
        <v>1212</v>
      </c>
      <c r="E73" s="172" t="s">
        <v>1488</v>
      </c>
    </row>
    <row r="74" spans="1:5" x14ac:dyDescent="0.25">
      <c r="A74" s="167" t="s">
        <v>1489</v>
      </c>
      <c r="B74" s="179" t="s">
        <v>1370</v>
      </c>
      <c r="C74" s="184"/>
      <c r="D74" s="179" t="s">
        <v>1213</v>
      </c>
      <c r="E74" s="172" t="s">
        <v>1490</v>
      </c>
    </row>
    <row r="75" spans="1:5" x14ac:dyDescent="0.25">
      <c r="A75" s="167" t="s">
        <v>1491</v>
      </c>
      <c r="B75" s="179" t="s">
        <v>1370</v>
      </c>
      <c r="C75" s="184"/>
      <c r="D75" s="179" t="s">
        <v>1214</v>
      </c>
      <c r="E75" s="172" t="s">
        <v>1492</v>
      </c>
    </row>
    <row r="76" spans="1:5" ht="31.5" customHeight="1" x14ac:dyDescent="0.25">
      <c r="A76" s="167" t="s">
        <v>1493</v>
      </c>
      <c r="B76" s="174" t="s">
        <v>1302</v>
      </c>
      <c r="C76" s="184"/>
      <c r="D76" s="184"/>
      <c r="E76" s="169" t="s">
        <v>1494</v>
      </c>
    </row>
    <row r="77" spans="1:5" x14ac:dyDescent="0.25">
      <c r="A77" s="167" t="s">
        <v>1495</v>
      </c>
      <c r="B77" s="174" t="s">
        <v>1353</v>
      </c>
      <c r="C77" s="184"/>
      <c r="D77" s="184"/>
      <c r="E77" s="172" t="s">
        <v>1496</v>
      </c>
    </row>
    <row r="78" spans="1:5" x14ac:dyDescent="0.25">
      <c r="A78" s="179" t="s">
        <v>1215</v>
      </c>
      <c r="B78" s="184"/>
      <c r="C78" s="184"/>
      <c r="D78" s="179" t="s">
        <v>1216</v>
      </c>
      <c r="E78" s="172" t="s">
        <v>1497</v>
      </c>
    </row>
    <row r="79" spans="1:5" x14ac:dyDescent="0.25">
      <c r="A79" s="179" t="s">
        <v>1051</v>
      </c>
      <c r="B79" s="179" t="s">
        <v>1439</v>
      </c>
      <c r="C79" s="179" t="s">
        <v>1498</v>
      </c>
      <c r="D79" s="179" t="s">
        <v>1200</v>
      </c>
      <c r="E79" s="172" t="s">
        <v>1499</v>
      </c>
    </row>
    <row r="80" spans="1:5" ht="45" x14ac:dyDescent="0.25">
      <c r="A80" s="179" t="s">
        <v>1217</v>
      </c>
      <c r="B80" s="184"/>
      <c r="C80" s="179" t="s">
        <v>1201</v>
      </c>
      <c r="D80" s="174" t="s">
        <v>1443</v>
      </c>
      <c r="E80" s="172" t="s">
        <v>1500</v>
      </c>
    </row>
    <row r="81" spans="1:5" ht="45" x14ac:dyDescent="0.25">
      <c r="A81" s="179" t="s">
        <v>1501</v>
      </c>
      <c r="B81" s="184"/>
      <c r="C81" s="184"/>
      <c r="D81" s="174" t="s">
        <v>1218</v>
      </c>
      <c r="E81" s="172" t="s">
        <v>1502</v>
      </c>
    </row>
    <row r="82" spans="1:5" ht="30" x14ac:dyDescent="0.25">
      <c r="A82" s="179" t="s">
        <v>1219</v>
      </c>
      <c r="B82" s="184"/>
      <c r="C82" s="184"/>
      <c r="D82" s="174" t="s">
        <v>1220</v>
      </c>
      <c r="E82" s="172" t="s">
        <v>1503</v>
      </c>
    </row>
    <row r="83" spans="1:5" ht="45" x14ac:dyDescent="0.25">
      <c r="A83" s="179" t="s">
        <v>1221</v>
      </c>
      <c r="B83" s="184"/>
      <c r="C83" s="184"/>
      <c r="D83" s="174" t="s">
        <v>1222</v>
      </c>
      <c r="E83" s="169" t="s">
        <v>1504</v>
      </c>
    </row>
    <row r="84" spans="1:5" ht="45" x14ac:dyDescent="0.25">
      <c r="A84" s="179" t="s">
        <v>1223</v>
      </c>
      <c r="B84" s="184"/>
      <c r="C84" s="184"/>
      <c r="D84" s="174" t="s">
        <v>1224</v>
      </c>
      <c r="E84" s="172" t="s">
        <v>1505</v>
      </c>
    </row>
    <row r="85" spans="1:5" ht="47.25" customHeight="1" x14ac:dyDescent="0.25">
      <c r="A85" s="179" t="s">
        <v>1225</v>
      </c>
      <c r="B85" s="184"/>
      <c r="C85" s="184"/>
      <c r="D85" s="174" t="s">
        <v>1226</v>
      </c>
      <c r="E85" s="172" t="s">
        <v>1506</v>
      </c>
    </row>
    <row r="86" spans="1:5" ht="45" x14ac:dyDescent="0.25">
      <c r="A86" s="179" t="s">
        <v>1227</v>
      </c>
      <c r="B86" s="184"/>
      <c r="C86" s="184"/>
      <c r="D86" s="174" t="s">
        <v>1228</v>
      </c>
      <c r="E86" s="172" t="s">
        <v>1507</v>
      </c>
    </row>
    <row r="87" spans="1:5" ht="30" x14ac:dyDescent="0.25">
      <c r="A87" s="179" t="s">
        <v>1229</v>
      </c>
      <c r="B87" s="184"/>
      <c r="C87" s="184"/>
      <c r="D87" s="174" t="s">
        <v>1230</v>
      </c>
      <c r="E87" s="172" t="s">
        <v>1508</v>
      </c>
    </row>
    <row r="88" spans="1:5" ht="45" x14ac:dyDescent="0.25">
      <c r="A88" s="179" t="s">
        <v>1231</v>
      </c>
      <c r="B88" s="184"/>
      <c r="C88" s="184"/>
      <c r="D88" s="174" t="s">
        <v>1232</v>
      </c>
      <c r="E88" s="172" t="s">
        <v>1462</v>
      </c>
    </row>
    <row r="89" spans="1:5" ht="45" x14ac:dyDescent="0.25">
      <c r="A89" s="179" t="s">
        <v>1233</v>
      </c>
      <c r="B89" s="184"/>
      <c r="C89" s="184"/>
      <c r="D89" s="174" t="s">
        <v>1234</v>
      </c>
      <c r="E89" s="169" t="s">
        <v>1509</v>
      </c>
    </row>
    <row r="90" spans="1:5" x14ac:dyDescent="0.25">
      <c r="A90" s="179" t="s">
        <v>1235</v>
      </c>
      <c r="B90" s="184"/>
      <c r="C90" s="184"/>
      <c r="D90" s="179" t="s">
        <v>1187</v>
      </c>
      <c r="E90" s="172" t="s">
        <v>1510</v>
      </c>
    </row>
    <row r="91" spans="1:5" x14ac:dyDescent="0.25">
      <c r="A91" s="179" t="s">
        <v>1236</v>
      </c>
      <c r="B91" s="184"/>
      <c r="C91" s="184"/>
      <c r="D91" s="179" t="s">
        <v>1237</v>
      </c>
      <c r="E91" s="172" t="s">
        <v>1511</v>
      </c>
    </row>
    <row r="92" spans="1:5" x14ac:dyDescent="0.25">
      <c r="A92" s="179" t="s">
        <v>1238</v>
      </c>
      <c r="B92" s="184"/>
      <c r="C92" s="184"/>
      <c r="D92" s="179" t="s">
        <v>1239</v>
      </c>
      <c r="E92" s="172" t="s">
        <v>1512</v>
      </c>
    </row>
    <row r="93" spans="1:5" x14ac:dyDescent="0.25">
      <c r="A93" s="179" t="s">
        <v>1240</v>
      </c>
      <c r="B93" s="184"/>
      <c r="C93" s="184"/>
      <c r="D93" s="179" t="s">
        <v>1241</v>
      </c>
      <c r="E93" s="172" t="s">
        <v>1513</v>
      </c>
    </row>
    <row r="94" spans="1:5" x14ac:dyDescent="0.25">
      <c r="A94" s="179" t="s">
        <v>1242</v>
      </c>
      <c r="B94" s="184"/>
      <c r="C94" s="184"/>
      <c r="D94" s="179" t="s">
        <v>1243</v>
      </c>
      <c r="E94" s="172" t="s">
        <v>1514</v>
      </c>
    </row>
    <row r="95" spans="1:5" x14ac:dyDescent="0.25">
      <c r="A95" s="179" t="s">
        <v>1244</v>
      </c>
      <c r="B95" s="184"/>
      <c r="C95" s="184"/>
      <c r="D95" s="179" t="s">
        <v>1245</v>
      </c>
      <c r="E95" s="172" t="s">
        <v>1515</v>
      </c>
    </row>
    <row r="96" spans="1:5" x14ac:dyDescent="0.25">
      <c r="A96" s="179" t="s">
        <v>1246</v>
      </c>
      <c r="B96" s="184"/>
      <c r="C96" s="184"/>
      <c r="D96" s="179" t="s">
        <v>1247</v>
      </c>
      <c r="E96" s="172" t="s">
        <v>1516</v>
      </c>
    </row>
    <row r="97" spans="1:5" x14ac:dyDescent="0.25">
      <c r="A97" s="179" t="s">
        <v>1248</v>
      </c>
      <c r="B97" s="184"/>
      <c r="C97" s="184"/>
      <c r="D97" s="179" t="s">
        <v>1249</v>
      </c>
      <c r="E97" s="172" t="s">
        <v>1517</v>
      </c>
    </row>
    <row r="98" spans="1:5" x14ac:dyDescent="0.25">
      <c r="A98" s="179" t="s">
        <v>1250</v>
      </c>
      <c r="B98" s="184"/>
      <c r="C98" s="184"/>
      <c r="D98" s="179" t="s">
        <v>1208</v>
      </c>
      <c r="E98" s="172" t="s">
        <v>1518</v>
      </c>
    </row>
    <row r="99" spans="1:5" x14ac:dyDescent="0.25">
      <c r="A99" s="179" t="s">
        <v>1251</v>
      </c>
      <c r="B99" s="184"/>
      <c r="C99" s="184"/>
      <c r="D99" s="179" t="s">
        <v>1207</v>
      </c>
      <c r="E99" s="172" t="s">
        <v>1519</v>
      </c>
    </row>
    <row r="100" spans="1:5" x14ac:dyDescent="0.25">
      <c r="A100" s="179" t="s">
        <v>1252</v>
      </c>
      <c r="B100" s="184"/>
      <c r="C100" s="184"/>
      <c r="D100" s="179" t="s">
        <v>1209</v>
      </c>
      <c r="E100" s="172" t="s">
        <v>1520</v>
      </c>
    </row>
    <row r="101" spans="1:5" x14ac:dyDescent="0.25">
      <c r="A101" s="179" t="s">
        <v>1253</v>
      </c>
      <c r="B101" s="184"/>
      <c r="C101" s="184"/>
      <c r="D101" s="179" t="s">
        <v>1210</v>
      </c>
      <c r="E101" s="172" t="s">
        <v>1521</v>
      </c>
    </row>
    <row r="102" spans="1:5" x14ac:dyDescent="0.25">
      <c r="A102" s="179" t="s">
        <v>1254</v>
      </c>
      <c r="B102" s="184"/>
      <c r="C102" s="184"/>
      <c r="D102" s="179" t="s">
        <v>1477</v>
      </c>
      <c r="E102" s="172" t="s">
        <v>1515</v>
      </c>
    </row>
    <row r="103" spans="1:5" x14ac:dyDescent="0.25">
      <c r="A103" s="179" t="s">
        <v>1255</v>
      </c>
      <c r="B103" s="184"/>
      <c r="C103" s="184"/>
      <c r="D103" s="179" t="s">
        <v>1522</v>
      </c>
      <c r="E103" s="172" t="s">
        <v>1523</v>
      </c>
    </row>
    <row r="104" spans="1:5" x14ac:dyDescent="0.25">
      <c r="A104" s="179" t="s">
        <v>1256</v>
      </c>
      <c r="B104" s="184"/>
      <c r="C104" s="184"/>
      <c r="D104" s="179" t="s">
        <v>1524</v>
      </c>
      <c r="E104" s="172" t="s">
        <v>1525</v>
      </c>
    </row>
    <row r="105" spans="1:5" x14ac:dyDescent="0.25">
      <c r="A105" s="179" t="s">
        <v>1257</v>
      </c>
      <c r="B105" s="184"/>
      <c r="C105" s="184"/>
      <c r="D105" s="179" t="s">
        <v>1526</v>
      </c>
      <c r="E105" s="172" t="s">
        <v>1527</v>
      </c>
    </row>
    <row r="106" spans="1:5" x14ac:dyDescent="0.25">
      <c r="A106" s="179" t="s">
        <v>1258</v>
      </c>
      <c r="B106" s="184"/>
      <c r="C106" s="184"/>
      <c r="D106" s="179" t="s">
        <v>1528</v>
      </c>
      <c r="E106" s="172" t="s">
        <v>1529</v>
      </c>
    </row>
    <row r="107" spans="1:5" x14ac:dyDescent="0.25">
      <c r="A107" s="179" t="s">
        <v>1259</v>
      </c>
      <c r="B107" s="184"/>
      <c r="C107" s="184"/>
      <c r="D107" s="179" t="s">
        <v>1530</v>
      </c>
      <c r="E107" s="172" t="s">
        <v>1531</v>
      </c>
    </row>
    <row r="108" spans="1:5" x14ac:dyDescent="0.25">
      <c r="A108" s="179" t="s">
        <v>1260</v>
      </c>
      <c r="B108" s="184"/>
      <c r="C108" s="184"/>
      <c r="D108" s="179" t="s">
        <v>1532</v>
      </c>
      <c r="E108" s="172" t="s">
        <v>1533</v>
      </c>
    </row>
    <row r="109" spans="1:5" x14ac:dyDescent="0.25">
      <c r="A109" s="179" t="s">
        <v>1261</v>
      </c>
      <c r="B109" s="184"/>
      <c r="C109" s="184"/>
      <c r="D109" s="179" t="s">
        <v>1534</v>
      </c>
      <c r="E109" s="172" t="s">
        <v>1535</v>
      </c>
    </row>
    <row r="110" spans="1:5" x14ac:dyDescent="0.25">
      <c r="A110" s="179" t="s">
        <v>1262</v>
      </c>
      <c r="B110" s="184"/>
      <c r="C110" s="184"/>
      <c r="D110" s="179" t="s">
        <v>1536</v>
      </c>
      <c r="E110" s="172" t="s">
        <v>1537</v>
      </c>
    </row>
    <row r="111" spans="1:5" x14ac:dyDescent="0.25">
      <c r="A111" s="179" t="s">
        <v>1263</v>
      </c>
      <c r="B111" s="184"/>
      <c r="C111" s="184"/>
      <c r="D111" s="179" t="s">
        <v>1538</v>
      </c>
      <c r="E111" s="172" t="s">
        <v>1539</v>
      </c>
    </row>
    <row r="112" spans="1:5" x14ac:dyDescent="0.25">
      <c r="A112" s="197" t="s">
        <v>1264</v>
      </c>
      <c r="B112" s="188"/>
      <c r="C112" s="188"/>
      <c r="D112" s="179" t="s">
        <v>1540</v>
      </c>
      <c r="E112" s="172" t="s">
        <v>1541</v>
      </c>
    </row>
    <row r="113" spans="1:5" x14ac:dyDescent="0.25">
      <c r="A113" s="197" t="s">
        <v>1265</v>
      </c>
      <c r="B113" s="188"/>
      <c r="C113" s="188"/>
      <c r="D113" s="179" t="s">
        <v>1542</v>
      </c>
      <c r="E113" s="172" t="s">
        <v>1543</v>
      </c>
    </row>
    <row r="114" spans="1:5" x14ac:dyDescent="0.25">
      <c r="A114" s="181" t="s">
        <v>245</v>
      </c>
      <c r="B114" s="182"/>
      <c r="C114" s="182"/>
      <c r="D114" s="179" t="s">
        <v>1544</v>
      </c>
      <c r="E114" s="172" t="s">
        <v>1545</v>
      </c>
    </row>
    <row r="115" spans="1:5" x14ac:dyDescent="0.25">
      <c r="A115" s="181" t="s">
        <v>247</v>
      </c>
      <c r="B115" s="182"/>
      <c r="C115" s="182"/>
      <c r="D115" s="179" t="s">
        <v>1546</v>
      </c>
      <c r="E115" s="172" t="s">
        <v>1547</v>
      </c>
    </row>
    <row r="116" spans="1:5" x14ac:dyDescent="0.25">
      <c r="A116" s="197" t="s">
        <v>1266</v>
      </c>
      <c r="B116" s="188"/>
      <c r="C116" s="188"/>
      <c r="D116" s="179" t="s">
        <v>1548</v>
      </c>
      <c r="E116" s="172" t="s">
        <v>1549</v>
      </c>
    </row>
    <row r="117" spans="1:5" x14ac:dyDescent="0.25">
      <c r="A117" s="197" t="s">
        <v>1267</v>
      </c>
      <c r="B117" s="188"/>
      <c r="C117" s="188"/>
      <c r="D117" s="179" t="s">
        <v>1550</v>
      </c>
      <c r="E117" s="172" t="s">
        <v>1551</v>
      </c>
    </row>
    <row r="118" spans="1:5" x14ac:dyDescent="0.25">
      <c r="A118" s="197" t="s">
        <v>312</v>
      </c>
      <c r="B118" s="188"/>
      <c r="C118" s="188"/>
      <c r="D118" s="179" t="s">
        <v>1552</v>
      </c>
      <c r="E118" s="172" t="s">
        <v>1553</v>
      </c>
    </row>
    <row r="119" spans="1:5" x14ac:dyDescent="0.25">
      <c r="A119" s="197" t="s">
        <v>1268</v>
      </c>
      <c r="B119" s="188"/>
      <c r="C119" s="188"/>
      <c r="D119" s="197" t="s">
        <v>1212</v>
      </c>
      <c r="E119" s="172" t="s">
        <v>1554</v>
      </c>
    </row>
    <row r="120" spans="1:5" x14ac:dyDescent="0.25">
      <c r="A120" s="197" t="s">
        <v>1555</v>
      </c>
      <c r="B120" s="188"/>
      <c r="C120" s="188"/>
      <c r="D120" s="197" t="s">
        <v>1269</v>
      </c>
      <c r="E120" s="172" t="s">
        <v>1556</v>
      </c>
    </row>
    <row r="121" spans="1:5" x14ac:dyDescent="0.25">
      <c r="A121" s="197" t="s">
        <v>1557</v>
      </c>
      <c r="B121" s="188"/>
      <c r="C121" s="188"/>
      <c r="D121" s="197" t="s">
        <v>1270</v>
      </c>
      <c r="E121" s="172" t="s">
        <v>1558</v>
      </c>
    </row>
    <row r="122" spans="1:5" x14ac:dyDescent="0.25">
      <c r="A122" s="197" t="s">
        <v>1559</v>
      </c>
      <c r="B122" s="188"/>
      <c r="C122" s="188"/>
      <c r="D122" s="197" t="s">
        <v>1271</v>
      </c>
      <c r="E122" s="172" t="s">
        <v>1560</v>
      </c>
    </row>
  </sheetData>
  <autoFilter ref="A1:E1" xr:uid="{00000000-0009-0000-0000-000009000000}"/>
  <hyperlinks>
    <hyperlink ref="E15" r:id="rId1" display="javascript:openlink('INT','unique96ADC6E3D6E107A6C12578C2003839F5','1','');" xr:uid="{F1C3A9E3-67C6-4C61-8443-4F7EC3F1639D}"/>
    <hyperlink ref="E18" r:id="rId2" display="javascript:openlink('INT','unique96ADC6E3D6E107A6C12578C2003839F5','1','');" xr:uid="{0DF829BB-8BAB-42B7-B7E8-9F2B7B501757}"/>
    <hyperlink ref="E20" r:id="rId3" display="javascript:openlink('INT','unique96ADC6E3D6E107A6C12578C2003839F5','1','');" xr:uid="{A6100DB6-4967-4BC4-BDE9-8B80D394167A}"/>
    <hyperlink ref="E4" r:id="rId4" xr:uid="{4D7FD779-5F6E-46FA-83A4-2A66D6001E23}"/>
    <hyperlink ref="E6" r:id="rId5" xr:uid="{DE9EEC9F-9EC0-4288-9382-9C76D12CCC11}"/>
    <hyperlink ref="E5" r:id="rId6" xr:uid="{E1DFA7C0-6364-4FDD-AC8F-57DC6499E5BB}"/>
    <hyperlink ref="E36" r:id="rId7" display="http://www.pfandbrief.de/cms/_internet.nsf/tindex/de_111.htm" xr:uid="{58E2A777-CFA2-46BD-8A02-5C83D5239E8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heetViews>
  <sheetFormatPr baseColWidth="10" defaultRowHeight="15" x14ac:dyDescent="0.25"/>
  <cols>
    <col min="1" max="16384" width="11.42578125" style="134"/>
  </cols>
  <sheetData>
    <row r="26" spans="4:4" x14ac:dyDescent="0.25">
      <c r="D26" s="134" t="s">
        <v>1561</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2024-02-23T12:30:01Z</cp:lastPrinted>
  <dcterms:created xsi:type="dcterms:W3CDTF">2016-04-21T08:07:20Z</dcterms:created>
  <dcterms:modified xsi:type="dcterms:W3CDTF">2024-02-23T12:40:26Z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2024-02-23T12:40:26Z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ecc1d544-76af-4e24-918e-5a8fab07c58f</vt:lpwstr>
  </property>
  <property fmtid="{D5CDD505-2E9C-101B-9397-08002B2CF9AE}" pid="8" name="MSIP_Label_b3ab5c08-0102-4fa9-94b5-6a7244ab7907_ContentBits">
    <vt:lpwstr>1</vt:lpwstr>
  </property>
</Properties>
</file>