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1231\HTT\Offizielle Berichte\Internet\"/>
    </mc:Choice>
  </mc:AlternateContent>
  <xr:revisionPtr revIDLastSave="0" documentId="13_ncr:1_{7CA441E7-658F-440A-B09C-139497738FD0}"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36"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2" i="24" l="1"/>
  <c r="C18" i="36"/>
  <c r="F355" i="24"/>
  <c r="F356" i="24"/>
  <c r="F357" i="24"/>
  <c r="F358" i="24"/>
  <c r="F359" i="24"/>
  <c r="F360" i="24"/>
  <c r="F361" i="24"/>
  <c r="F362" i="24"/>
  <c r="F363" i="24"/>
  <c r="F354" i="24"/>
  <c r="F374" i="24"/>
  <c r="F368" i="24"/>
  <c r="F369" i="24"/>
  <c r="F370" i="24"/>
  <c r="F371" i="24"/>
  <c r="F372" i="24"/>
  <c r="F373" i="24"/>
  <c r="F367" i="24"/>
  <c r="F378" i="24"/>
  <c r="F379" i="24"/>
  <c r="F380" i="24"/>
  <c r="F377" i="24"/>
  <c r="F437" i="24"/>
  <c r="D19" i="24" l="1"/>
  <c r="F184" i="24" l="1"/>
  <c r="F174" i="24"/>
  <c r="F122" i="24"/>
  <c r="F123" i="24"/>
  <c r="F124" i="24"/>
  <c r="F125" i="24"/>
  <c r="F126" i="24"/>
  <c r="F127" i="24"/>
  <c r="F128" i="24"/>
  <c r="F129" i="24"/>
  <c r="F130" i="24"/>
  <c r="F131" i="24"/>
  <c r="F132" i="24"/>
  <c r="F133" i="24"/>
  <c r="F134" i="24"/>
  <c r="F135" i="24"/>
  <c r="F136" i="24"/>
  <c r="F29" i="9" l="1"/>
  <c r="D252" i="24" l="1"/>
  <c r="D327" i="24"/>
  <c r="C327" i="24"/>
  <c r="C350" i="24"/>
  <c r="D350" i="24"/>
  <c r="C364" i="24"/>
  <c r="C252" i="24"/>
  <c r="F244" i="24" s="1"/>
  <c r="D239" i="24"/>
  <c r="G216" i="24" s="1"/>
  <c r="C239" i="24"/>
  <c r="F216" i="24" s="1"/>
  <c r="F193" i="24"/>
  <c r="F194" i="24"/>
  <c r="F195" i="24"/>
  <c r="F196" i="24"/>
  <c r="F192" i="24"/>
  <c r="F245" i="24" l="1"/>
  <c r="F246" i="24"/>
  <c r="F252" i="24" s="1"/>
  <c r="G217"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G593" i="24"/>
  <c r="C595" i="24"/>
  <c r="G587" i="24"/>
  <c r="C588" i="24"/>
  <c r="F587" i="24" s="1"/>
  <c r="G575" i="24"/>
  <c r="C576" i="24"/>
  <c r="F575" i="24" s="1"/>
  <c r="D553" i="24"/>
  <c r="G552" i="24" s="1"/>
  <c r="C553" i="24"/>
  <c r="F552" i="24" s="1"/>
  <c r="D496" i="24"/>
  <c r="G495" i="24" s="1"/>
  <c r="C496" i="24"/>
  <c r="F495" i="24" s="1"/>
  <c r="D474" i="24"/>
  <c r="G473" i="24" s="1"/>
  <c r="C474" i="24"/>
  <c r="F473" i="24" s="1"/>
  <c r="D461" i="24"/>
  <c r="G460" i="24" s="1"/>
  <c r="C461" i="24"/>
  <c r="F460" i="24" s="1"/>
  <c r="D402" i="24"/>
  <c r="G401" i="24" s="1"/>
  <c r="C402" i="24"/>
  <c r="F401" i="24" s="1"/>
  <c r="D381" i="24"/>
  <c r="G380" i="24" s="1"/>
  <c r="C381" i="24"/>
  <c r="G370" i="24"/>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578" i="24" l="1"/>
  <c r="F445" i="24"/>
  <c r="F457" i="24"/>
  <c r="F441" i="24"/>
  <c r="F66" i="24"/>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C300" i="8"/>
  <c r="D293" i="8"/>
  <c r="F292" i="8"/>
  <c r="D290" i="8"/>
  <c r="D292" i="8"/>
  <c r="C292"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<sst xmlns="http://schemas.openxmlformats.org/spreadsheetml/2006/main" count="5057" uniqueCount="2720">
  <si>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</si>
  <si>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</si>
  <si>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</si>
  <si>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</si>
  <si>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</si>
  <si>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</si>
  <si>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</si>
  <si>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</si>
  <si>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</si>
  <si>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</si>
  <si>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</si>
  <si>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</si>
  <si>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</si>
  <si>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</si>
  <si>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</si>
  <si>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</si>
  <si>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</si>
  <si>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</si>
  <si>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</si>
  <si>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</si>
  <si>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</si>
  <si>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</si>
  <si>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</si>
  <si>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</si>
  <si>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</si>
  <si>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</si>
  <si>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</si>
  <si>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</si>
  <si>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</si>
  <si>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</si>
  <si>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</si>
  <si>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</si>
  <si>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</si>
  <si>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</si>
  <si>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</si>
  <si>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</si>
  <si>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</si>
  <si>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</si>
  <si>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</si>
  <si>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</si>
  <si>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</si>
  <si>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</si>
  <si>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</si>
  <si>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</si>
  <si>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</si>
  <si>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</si>
  <si>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</si>
  <si>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</si>
  <si>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</si>
  <si>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</si>
  <si>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</si>
  <si>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</si>
  <si>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</si>
  <si>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</si>
  <si>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</si>
  <si>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</si>
  <si>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</si>
  <si>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</si>
  <si>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</si>
  <si>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</si>
  <si>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</si>
  <si>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</si>
  <si>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</si>
  <si>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</si>
  <si>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</si>
  <si>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</si>
  <si>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</si>
  <si>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</si>
  <si>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</si>
  <si>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</si>
  <si>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</si>
  <si>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</si>
  <si>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</si>
  <si>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</si>
  <si>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</si>
  <si>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</si>
  <si>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</si>
  <si>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</si>
  <si>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</si>
  <si>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</si>
  <si>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</si>
  <si>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</si>
  <si>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</si>
  <si>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</si>
  <si>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</si>
  <si>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</si>
  <si>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</si>
  <si>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</si>
  <si>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</si>
  <si>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</si>
  <si>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</si>
  <si>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</si>
  <si>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</si>
  <si>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</si>
  <si>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</si>
  <si>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</si>
  <si>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</si>
  <si>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</si>
  <si>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</si>
  <si>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</si>
  <si>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</si>
  <si>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</si>
  <si>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</si>
  <si>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</si>
  <si>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</si>
  <si>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</si>
  <si>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</si>
  <si>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</si>
  <si>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</si>
  <si>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</si>
  <si>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</si>
  <si>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</si>
  <si>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</si>
  <si>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</si>
  <si>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</si>
  <si>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</si>
  <si>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</si>
  <si>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</si>
  <si>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</si>
  <si>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</si>
  <si>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</si>
  <si>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</si>
  <si>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</si>
  <si>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</si>
  <si>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</si>
  <si>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</si>
  <si>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</si>
  <si>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</si>
  <si>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</si>
  <si>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</si>
  <si>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</si>
  <si>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</si>
  <si>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</si>
  <si>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</si>
  <si>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</si>
  <si>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</si>
  <si>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</si>
  <si>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</si>
  <si>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</si>
  <si>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</si>
  <si>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</si>
  <si>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</si>
  <si>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</si>
  <si>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</si>
  <si>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</si>
  <si>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</si>
  <si>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</si>
  <si>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</si>
  <si>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</si>
  <si>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</si>
  <si>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</si>
  <si>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</si>
  <si>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</si>
  <si>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</si>
  <si>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</si>
  <si>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</si>
  <si>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</si>
  <si>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</si>
  <si>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</si>
  <si>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</si>
  <si>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</si>
  <si>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</si>
  <si>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</si>
  <si>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</si>
  <si>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</si>
  <si>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</si>
  <si>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</si>
  <si>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</si>
  <si>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</si>
  <si>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</si>
  <si>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</si>
  <si>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</si>
  <si>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</si>
  <si>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</si>
  <si>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</si>
  <si>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</si>
  <si>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</si>
  <si>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</si>
  <si>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</si>
  <si>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</si>
  <si>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</si>
  <si>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</si>
  <si>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</si>
  <si>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</si>
  <si>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</si>
  <si>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</si>
  <si>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</si>
  <si>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</si>
  <si>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</si>
  <si>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</si>
  <si>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</si>
  <si>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</si>
  <si>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</si>
  <si>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</si>
  <si>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</si>
  <si>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</si>
  <si>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</si>
  <si>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</si>
  <si>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</si>
  <si>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</si>
  <si>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</si>
  <si>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</si>
  <si>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</si>
  <si>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</si>
  <si>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</si>
  <si>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</si>
  <si>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</si>
  <si>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</si>
  <si>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</si>
  <si>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</si>
  <si>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</si>
  <si>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</si>
  <si>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</si>
  <si>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</si>
  <si>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</si>
  <si>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</si>
  <si>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</si>
  <si>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</si>
  <si>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</si>
  <si>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</si>
  <si>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</si>
  <si>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</si>
  <si>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</si>
  <si>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</si>
  <si>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</si>
  <si>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</si>
  <si>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</si>
  <si>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</si>
  <si>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</si>
  <si>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</si>
  <si>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</si>
  <si>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</si>
  <si>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</si>
  <si>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</si>
  <si>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</si>
  <si>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</si>
  <si>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</si>
  <si>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</si>
  <si>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</si>
  <si>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</si>
  <si>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</si>
  <si>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</si>
  <si>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</si>
  <si>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</si>
  <si>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</si>
  <si>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</si>
  <si>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</si>
  <si>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</si>
  <si>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</si>
  <si>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</si>
  <si>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</si>
  <si>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</si>
  <si>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</si>
  <si>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</si>
  <si>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</si>
  <si>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</si>
  <si>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</si>
  <si>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</si>
  <si>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</si>
  <si>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</si>
  <si>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</si>
  <si>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</si>
  <si>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</si>
  <si>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</si>
  <si>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</si>
  <si>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</si>
  <si>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</si>
  <si>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</si>
  <si>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</si>
  <si>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</si>
  <si>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</si>
  <si>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</si>
  <si>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</si>
  <si>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</si>
  <si>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</si>
  <si>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</si>
  <si>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</si>
  <si>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</si>
  <si>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</si>
  <si>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</si>
  <si>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</si>
  <si>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</si>
  <si>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</si>
  <si>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</si>
  <si>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</si>
  <si>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</si>
  <si>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</si>
  <si>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</si>
  <si>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</si>
  <si>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</si>
  <si>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</si>
  <si>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</si>
  <si>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</si>
  <si>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</si>
  <si>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</si>
  <si>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</si>
  <si>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</si>
  <si>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</si>
  <si>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</si>
  <si>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</si>
  <si>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</si>
  <si>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</si>
  <si>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</si>
  <si>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</si>
  <si>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</si>
  <si>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</si>
  <si>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</si>
  <si>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</si>
  <si>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</si>
  <si>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</si>
  <si>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</si>
  <si>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</si>
  <si>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</si>
  <si>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</si>
  <si>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</si>
  <si>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</si>
  <si>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</si>
  <si>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</si>
  <si>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</si>
  <si>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</si>
  <si>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</si>
  <si>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</si>
  <si>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</si>
  <si>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</si>
  <si>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</si>
  <si>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</si>
  <si>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</si>
  <si>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</si>
  <si>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</si>
  <si>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</si>
  <si>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</si>
  <si>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</si>
  <si>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</si>
  <si>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</si>
  <si>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</si>
  <si>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</si>
  <si>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</si>
  <si>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</si>
  <si>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</si>
  <si>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</si>
  <si>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</si>
  <si>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</si>
  <si>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</si>
  <si>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</si>
  <si>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</si>
  <si>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</si>
  <si>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</si>
  <si>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</si>
  <si>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</si>
  <si>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</si>
  <si>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</si>
  <si>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</si>
  <si>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</si>
  <si>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</si>
  <si>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</si>
  <si>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</si>
  <si>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</si>
  <si>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</si>
  <si>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</si>
  <si>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</si>
  <si>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</si>
  <si>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</si>
  <si>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</si>
  <si>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</si>
  <si>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</si>
  <si>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</si>
  <si>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</si>
  <si>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</si>
  <si>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</si>
  <si>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</si>
  <si>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</si>
  <si>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</si>
  <si>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</si>
  <si>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</si>
  <si>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</si>
  <si>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</si>
  <si>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</si>
  <si>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</si>
  <si>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</si>
  <si>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</si>
  <si>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</si>
  <si>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</si>
  <si>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</si>
  <si>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</si>
  <si>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</si>
  <si>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</si>
  <si>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</si>
  <si>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</si>
  <si>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</si>
  <si>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</si>
  <si>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</si>
  <si>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</si>
  <si>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</si>
  <si>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</si>
  <si>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</si>
  <si>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</si>
  <si>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</si>
  <si>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</si>
  <si>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</si>
  <si>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</si>
  <si>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</si>
  <si>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</si>
  <si>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</si>
  <si>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</si>
  <si>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</si>
  <si>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</si>
  <si>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</si>
  <si>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</si>
  <si>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</si>
  <si>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</si>
  <si>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</si>
  <si>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</si>
  <si>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</si>
  <si>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</si>
  <si>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</si>
  <si>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</si>
  <si>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</si>
  <si>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</si>
  <si>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</si>
  <si>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</si>
  <si>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</si>
  <si>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</si>
  <si>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</si>
  <si>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</si>
  <si>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</si>
  <si>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</si>
  <si>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</si>
  <si>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</si>
  <si>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</si>
  <si>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</si>
  <si>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</si>
  <si>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</si>
  <si>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</si>
  <si>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</si>
  <si>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</si>
  <si>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</si>
  <si>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</si>
  <si>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</si>
  <si>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</si>
  <si>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</si>
  <si>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</si>
  <si>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</si>
  <si>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</si>
  <si>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</si>
  <si>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</si>
  <si>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</si>
  <si>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</si>
  <si>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</si>
  <si>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</si>
  <si>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</si>
  <si>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</si>
  <si>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</si>
  <si>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</si>
  <si>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</si>
  <si>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</si>
  <si>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</si>
  <si>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</si>
  <si>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</si>
  <si>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</si>
  <si>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</si>
  <si>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</si>
  <si>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</si>
  <si>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</si>
  <si>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</si>
  <si>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</si>
  <si>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</si>
  <si>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</si>
  <si>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</si>
  <si>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</si>
  <si>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</si>
  <si>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</si>
  <si>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</si>
  <si>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</si>
  <si>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</si>
  <si>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</si>
  <si>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</si>
  <si>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</si>
  <si>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</si>
  <si>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</si>
  <si>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</si>
  <si>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</si>
  <si>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</si>
  <si>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</si>
  <si>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</si>
  <si>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</si>
  <si>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</si>
  <si>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</si>
  <si>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</si>
  <si>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</si>
  <si>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</si>
  <si>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</si>
  <si>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</si>
  <si>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</si>
  <si>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</si>
  <si>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</si>
  <si>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</si>
  <si>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</si>
  <si>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</si>
  <si>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</si>
  <si>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</si>
  <si>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</si>
  <si>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</si>
  <si>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</si>
  <si>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</si>
  <si>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</si>
  <si>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</si>
  <si>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</si>
  <si>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</si>
  <si>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</si>
  <si>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</si>
  <si>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</si>
  <si>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</si>
  <si>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</si>
  <si>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</si>
  <si>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</si>
  <si>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</si>
  <si>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</si>
  <si>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</si>
  <si>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</si>
  <si>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</si>
  <si>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</si>
  <si>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</si>
  <si>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</si>
  <si>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</si>
  <si>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</si>
  <si>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</si>
  <si>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</si>
  <si>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</si>
  <si>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</si>
  <si>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</si>
  <si>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</si>
  <si>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</si>
  <si>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</si>
  <si>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</si>
  <si>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</si>
  <si>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</si>
  <si>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</si>
  <si>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</si>
  <si>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</si>
  <si>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</si>
  <si>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</si>
  <si>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</si>
  <si>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</si>
  <si>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</si>
  <si>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</si>
  <si>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</si>
  <si>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</si>
  <si>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</si>
  <si>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</si>
  <si>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</si>
  <si>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</si>
  <si>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</si>
  <si>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</si>
  <si>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</si>
  <si>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</si>
  <si>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</si>
  <si>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</si>
  <si>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</si>
  <si>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</si>
  <si>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</si>
  <si>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</si>
  <si>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</si>
  <si>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</si>
  <si>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</si>
  <si>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</si>
  <si>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</si>
  <si>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</si>
  <si>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</si>
  <si>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</si>
  <si>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</si>
  <si>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</si>
  <si>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</si>
  <si>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</si>
  <si>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</si>
  <si>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</si>
  <si>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</si>
  <si>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</si>
  <si>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</si>
  <si>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</si>
  <si>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</si>
  <si>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</si>
  <si>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</si>
  <si>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</si>
  <si>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</si>
  <si>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</si>
  <si>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</si>
  <si>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</si>
  <si>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</si>
  <si>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</si>
  <si>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</si>
  <si>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</si>
  <si>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</si>
  <si>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</si>
  <si>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</si>
  <si>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</si>
  <si>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</si>
  <si>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</si>
  <si>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</si>
  <si>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</si>
  <si>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</si>
  <si>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</si>
  <si>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</si>
  <si>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</si>
  <si>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</si>
  <si>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</si>
  <si>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</si>
  <si>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</si>
  <si>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</si>
  <si>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</si>
  <si>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</si>
  <si>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</si>
  <si>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</si>
  <si>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</si>
  <si>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</si>
  <si>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</si>
  <si>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</si>
  <si>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</si>
  <si>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</si>
  <si>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</si>
  <si>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</si>
  <si>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</si>
  <si>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</si>
  <si>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</si>
  <si>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</si>
  <si>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</si>
  <si>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</si>
  <si>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</si>
  <si>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</si>
  <si>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</si>
  <si>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</si>
  <si>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</si>
  <si>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</si>
  <si>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</si>
  <si>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</si>
  <si>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</si>
  <si>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</si>
  <si>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</si>
  <si>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</si>
  <si>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</si>
  <si>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</si>
  <si>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</si>
  <si>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</si>
  <si>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</si>
  <si>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</si>
  <si>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</si>
  <si>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</si>
  <si>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</si>
  <si>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</si>
  <si>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</si>
  <si>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</si>
  <si>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</si>
  <si>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</si>
  <si>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</si>
  <si>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</si>
  <si>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</si>
  <si>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</si>
  <si>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</si>
  <si>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</si>
  <si>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</si>
  <si>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</si>
  <si>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</si>
  <si>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</si>
  <si>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</si>
  <si>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</si>
  <si>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</si>
  <si>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</si>
  <si>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</si>
  <si>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</si>
  <si>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</si>
  <si>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</si>
  <si>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</si>
  <si>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</si>
  <si>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</si>
  <si>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</si>
  <si>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</si>
  <si>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</si>
  <si>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</si>
  <si>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</si>
  <si>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</si>
  <si>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</si>
  <si>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</si>
  <si>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</si>
  <si>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</si>
  <si>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</si>
  <si>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</si>
  <si>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</si>
  <si>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</si>
  <si>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</si>
  <si>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</si>
  <si>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</si>
  <si>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</si>
  <si>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</si>
  <si>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</si>
  <si>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</si>
  <si>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</si>
  <si>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</si>
  <si>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</si>
  <si>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</si>
  <si>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</si>
  <si>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</si>
  <si>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</si>
  <si>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</si>
  <si>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</si>
  <si>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</si>
  <si>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</si>
  <si>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</si>
  <si>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</si>
  <si>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</si>
  <si>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</si>
  <si>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</si>
  <si>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</si>
  <si>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</si>
  <si>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</si>
  <si>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</si>
  <si>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</si>
  <si>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</si>
  <si>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</si>
  <si>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</si>
  <si>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</si>
  <si>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</si>
  <si>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</si>
  <si>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</si>
  <si>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</si>
  <si>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</si>
  <si>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</si>
  <si>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</si>
  <si>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</si>
  <si>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</si>
  <si>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</si>
  <si>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</si>
  <si>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</si>
  <si>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</si>
  <si>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</si>
  <si>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</si>
  <si>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</si>
  <si>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</si>
  <si>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</si>
  <si>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</si>
  <si>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</si>
  <si>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</si>
  <si>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</si>
  <si>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</si>
  <si>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</si>
  <si>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</si>
  <si>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</si>
  <si>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</si>
  <si>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</si>
  <si>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</si>
  <si>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</si>
  <si>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</si>
  <si>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</si>
  <si>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</si>
  <si>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</si>
  <si>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</si>
  <si>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</si>
  <si>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</si>
  <si>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</si>
  <si>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</si>
  <si>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</si>
  <si>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</si>
  <si>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</si>
  <si>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</si>
  <si>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</si>
  <si>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</si>
  <si>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</si>
  <si>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</si>
  <si>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</si>
  <si>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</si>
  <si>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</si>
  <si>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</si>
  <si>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</si>
  <si>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</si>
  <si>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</si>
  <si>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</si>
  <si>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</si>
  <si>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</si>
  <si>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</si>
  <si>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</si>
  <si>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</si>
  <si>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</si>
  <si>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</si>
  <si>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</si>
  <si>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</si>
  <si>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</si>
  <si>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</si>
  <si>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</si>
  <si>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</si>
  <si>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</si>
  <si>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</si>
  <si>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</si>
  <si>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</si>
  <si>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</si>
  <si>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</si>
  <si>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</si>
  <si>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</si>
  <si>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</si>
  <si>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</si>
  <si>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</si>
  <si>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</si>
  <si>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</si>
  <si>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</si>
  <si>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</si>
  <si>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</si>
  <si>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</si>
  <si>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</si>
  <si>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</si>
  <si>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</si>
  <si>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</si>
  <si>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</si>
  <si>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</si>
  <si>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</si>
  <si>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</si>
  <si>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</si>
  <si>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</si>
  <si>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</si>
  <si>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</si>
  <si>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</si>
  <si>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</si>
  <si>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</si>
  <si>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</si>
  <si>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</si>
  <si>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</si>
  <si>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</si>
  <si>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</si>
  <si>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</si>
  <si>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</si>
  <si>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</si>
  <si>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</si>
  <si>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</si>
  <si>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</si>
  <si>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</si>
  <si>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</si>
  <si>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</si>
  <si>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</si>
  <si>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</si>
  <si>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</si>
  <si>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</si>
  <si>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</si>
  <si>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</si>
  <si>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</si>
  <si>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</si>
  <si>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</si>
  <si>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</si>
  <si>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</si>
  <si>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</si>
  <si>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</si>
  <si>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</si>
  <si>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</si>
  <si>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</si>
  <si>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</si>
  <si>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</si>
  <si>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</si>
  <si>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</si>
  <si>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</si>
  <si>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</si>
  <si>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</si>
  <si>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</si>
  <si>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</si>
  <si>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</si>
  <si>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</si>
  <si>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</si>
  <si>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</si>
  <si>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</si>
  <si>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</si>
  <si>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</si>
  <si>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</si>
  <si>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</si>
  <si>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</si>
  <si>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</si>
  <si>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</si>
  <si>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</si>
  <si>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</si>
  <si>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</si>
  <si>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</si>
  <si>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</si>
  <si>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</si>
  <si>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</si>
  <si>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</si>
  <si>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</si>
  <si>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</si>
  <si>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</si>
  <si>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</si>
  <si>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</si>
  <si>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</si>
  <si>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</si>
  <si>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</si>
  <si>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</si>
  <si>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</si>
  <si>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</si>
  <si>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</si>
  <si>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</si>
  <si>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</si>
  <si>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</si>
  <si>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</si>
  <si>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</si>
  <si>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</si>
  <si>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</si>
  <si>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</si>
  <si>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</si>
  <si>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</si>
  <si>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</si>
  <si>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</si>
  <si>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</si>
  <si>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</si>
  <si>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</si>
  <si>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</si>
  <si>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</si>
  <si>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</si>
  <si>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</si>
  <si>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</si>
  <si>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</si>
  <si>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</si>
  <si>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</si>
  <si>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</si>
  <si>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</si>
  <si>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</si>
  <si>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</si>
  <si>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</si>
  <si>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</si>
  <si>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</si>
  <si>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</si>
  <si>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</si>
  <si>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</si>
  <si>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</si>
  <si>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</si>
  <si>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</si>
  <si>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</si>
  <si>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</si>
  <si>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</si>
  <si>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</si>
  <si>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</si>
  <si>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</si>
  <si>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</si>
  <si>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</si>
  <si>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</si>
  <si>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</si>
  <si>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</si>
  <si>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</si>
  <si>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</si>
  <si>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</si>
  <si>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</si>
  <si>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</si>
  <si>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</si>
  <si>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</si>
  <si>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</si>
  <si>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</si>
  <si>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</si>
  <si>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</si>
  <si>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</si>
  <si>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</si>
  <si>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</si>
  <si>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</si>
  <si>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</si>
  <si>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</si>
  <si>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</si>
  <si>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</si>
  <si>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</si>
  <si>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</si>
  <si>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</si>
  <si>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</si>
  <si>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</si>
  <si>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</si>
  <si>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</si>
  <si>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</si>
  <si>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</si>
  <si>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</si>
  <si>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</si>
  <si>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</si>
  <si>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</si>
  <si>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</si>
  <si>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</si>
  <si>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</si>
  <si>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</si>
  <si>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</si>
  <si>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</si>
  <si>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</si>
  <si>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</si>
  <si>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</si>
  <si>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</si>
  <si>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</si>
  <si>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</si>
  <si>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</si>
  <si>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</si>
  <si>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</si>
  <si>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</si>
  <si>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</si>
  <si>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</si>
  <si>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</si>
  <si>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</si>
  <si>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</si>
  <si>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</si>
  <si>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</si>
  <si>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</si>
  <si>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</si>
  <si>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</si>
  <si>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</si>
  <si>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</si>
  <si>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</si>
  <si>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</si>
  <si>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</si>
  <si>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</si>
  <si>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</si>
  <si>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</si>
  <si>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</si>
  <si>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</si>
  <si>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</si>
  <si>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</si>
  <si>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</si>
  <si>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</si>
  <si>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</si>
  <si>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</si>
  <si>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</si>
  <si>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</si>
  <si>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</si>
  <si>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</si>
  <si>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</si>
  <si>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</si>
  <si>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</si>
  <si>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</si>
  <si>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</si>
  <si>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</si>
  <si>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</si>
  <si>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</si>
  <si>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</si>
  <si>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</si>
  <si>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</si>
  <si>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</si>
  <si>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</si>
  <si>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</si>
  <si>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</si>
  <si>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</si>
  <si>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</si>
  <si>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</si>
  <si>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</si>
  <si>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</si>
  <si>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</si>
  <si>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</si>
  <si>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</si>
  <si>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</si>
  <si>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</si>
  <si>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</si>
  <si>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</si>
  <si>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</si>
  <si>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</si>
  <si>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</si>
  <si>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</si>
  <si>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</si>
  <si>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</si>
  <si>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</si>
  <si>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</si>
  <si>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</si>
  <si>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</si>
  <si>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</si>
  <si>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</si>
  <si>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</si>
  <si>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</si>
  <si>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</si>
  <si>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</si>
  <si>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</si>
  <si>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</si>
  <si>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</si>
  <si>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</si>
  <si>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</si>
  <si>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</si>
  <si>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</si>
  <si>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</si>
  <si>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</si>
  <si>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</si>
  <si>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</si>
  <si>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</si>
  <si>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</si>
  <si>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</si>
  <si>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</si>
  <si>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</si>
  <si>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</si>
  <si>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</si>
  <si>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</si>
  <si>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</si>
  <si>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</si>
  <si>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</si>
  <si>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</si>
  <si>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</si>
  <si>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</si>
  <si>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</si>
  <si>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</si>
  <si>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</si>
  <si>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</si>
  <si>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</si>
  <si>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</si>
  <si>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</si>
  <si>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</si>
  <si>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</si>
  <si>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</si>
  <si>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</si>
  <si>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</si>
  <si>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</si>
  <si>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</si>
  <si>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</si>
  <si>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</si>
  <si>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</si>
  <si>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</si>
  <si>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</si>
  <si>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</si>
  <si>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</si>
  <si>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</si>
  <si>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</si>
  <si>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</si>
  <si>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</si>
  <si>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</si>
  <si>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</si>
  <si>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</si>
  <si>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</si>
  <si>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</si>
  <si>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</si>
  <si>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</si>
  <si>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</si>
  <si>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</si>
  <si>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</si>
  <si>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</si>
  <si>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</si>
  <si>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</si>
  <si>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</si>
  <si>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</si>
  <si>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</si>
  <si>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</si>
  <si>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</si>
  <si>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</si>
  <si>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</si>
  <si>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</si>
  <si>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</si>
  <si>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</si>
  <si>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</si>
  <si>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</si>
  <si>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</si>
  <si>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</si>
  <si>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</si>
  <si>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</si>
  <si>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</si>
  <si>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</si>
  <si>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</si>
  <si>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</si>
  <si>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</si>
  <si>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</si>
  <si>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</si>
  <si>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</si>
  <si>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</si>
  <si>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</si>
  <si>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</si>
  <si>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</si>
  <si>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</si>
  <si>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</si>
  <si>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</si>
  <si>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</si>
  <si>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</si>
  <si>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</si>
  <si>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</si>
  <si>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</si>
  <si>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</si>
  <si>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</si>
  <si>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</si>
  <si>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</si>
  <si>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</si>
  <si>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</si>
  <si>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</si>
  <si>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</si>
  <si>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</si>
  <si>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</si>
  <si>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</si>
  <si>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</si>
  <si>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</si>
  <si>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</si>
  <si>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</si>
  <si>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</si>
  <si>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</si>
  <si>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</si>
  <si>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</si>
  <si>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</si>
  <si>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</si>
  <si>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</si>
  <si>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</si>
  <si>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</si>
  <si>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</si>
  <si>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</si>
  <si>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</si>
  <si>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</si>
  <si>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</si>
  <si>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</si>
  <si>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</si>
  <si>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</si>
  <si>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</si>
  <si>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</si>
  <si>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</si>
  <si>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</si>
  <si>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</si>
  <si>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</si>
  <si>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</si>
  <si>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</si>
  <si>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</si>
  <si>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</si>
  <si>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</si>
  <si>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</si>
  <si>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</si>
  <si>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</si>
  <si>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</si>
  <si>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</si>
  <si>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</si>
  <si>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</si>
  <si>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</si>
  <si>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</si>
  <si>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</si>
  <si>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</si>
  <si>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</si>
  <si>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</si>
  <si>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</si>
  <si>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</si>
  <si>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</si>
  <si>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</si>
  <si>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</si>
  <si>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</si>
  <si>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</si>
  <si>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</si>
  <si>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</si>
  <si>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</si>
  <si>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</si>
  <si>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</si>
  <si>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</si>
  <si>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</si>
  <si>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</si>
  <si>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</si>
  <si>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</si>
  <si>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</si>
  <si>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</si>
  <si>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</si>
  <si>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</si>
  <si>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</si>
  <si>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</si>
  <si>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</si>
  <si>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</si>
  <si>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</si>
  <si>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</si>
  <si>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</si>
  <si>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</si>
  <si>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</si>
  <si>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</si>
  <si>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</si>
  <si>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</si>
  <si>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</si>
  <si>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</si>
  <si>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</si>
  <si>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</si>
  <si>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</si>
  <si>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</si>
  <si>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</si>
  <si>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</si>
  <si>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</si>
  <si>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</si>
  <si>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</si>
  <si>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</si>
  <si>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</si>
  <si>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</si>
  <si>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</si>
  <si>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</si>
  <si>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</si>
  <si>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</si>
  <si>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</si>
  <si>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</si>
  <si>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</si>
  <si>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</si>
  <si>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</si>
  <si>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</si>
  <si>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</si>
  <si>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</si>
  <si>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</si>
  <si>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</si>
  <si>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</si>
  <si>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</si>
  <si>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</si>
  <si>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</si>
  <si>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</si>
  <si>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</si>
  <si>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</si>
  <si>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</si>
  <si>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</si>
  <si>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</si>
  <si>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</si>
  <si>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</si>
  <si>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</si>
  <si>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</si>
  <si>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</si>
  <si>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</si>
  <si>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</si>
  <si>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</si>
  <si>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</si>
  <si>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</si>
  <si>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</si>
  <si>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</si>
  <si>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</si>
  <si>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</si>
  <si>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</si>
  <si>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</si>
  <si>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</si>
  <si>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</si>
  <si>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</si>
  <si>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</si>
  <si>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</si>
  <si>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</si>
  <si>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</si>
  <si>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</si>
  <si>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</si>
  <si>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</si>
  <si>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</si>
  <si>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</si>
  <si>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</si>
  <si>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</si>
  <si>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</si>
  <si>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</si>
  <si>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</si>
  <si>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</si>
  <si>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</si>
  <si>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</si>
  <si>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</si>
  <si>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</si>
  <si>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</si>
  <si>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</si>
  <si>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</si>
  <si>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</si>
  <si>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</si>
  <si>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</si>
  <si>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</si>
  <si>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</si>
  <si>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</si>
  <si>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</si>
  <si>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</si>
  <si>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</si>
  <si>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</si>
  <si>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</si>
  <si>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</si>
  <si>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</si>
  <si>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</si>
  <si>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</si>
  <si>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</si>
  <si>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</si>
  <si>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</si>
  <si>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</si>
  <si>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</si>
  <si>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</si>
  <si>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</si>
  <si>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</si>
  <si>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</si>
  <si>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</si>
  <si>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</si>
  <si>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</si>
  <si>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</si>
  <si>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</si>
  <si>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</si>
  <si>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</si>
  <si>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</si>
  <si>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</si>
  <si>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</si>
  <si>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</si>
  <si>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</si>
  <si>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</si>
  <si>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</si>
  <si>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</si>
  <si>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</si>
  <si>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</si>
  <si>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</si>
  <si>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</si>
  <si>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</si>
  <si>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</si>
  <si>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</si>
  <si>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</si>
  <si>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</si>
  <si>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</si>
  <si>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</si>
  <si>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</si>
  <si>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</si>
  <si>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</si>
  <si>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</si>
  <si>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</si>
  <si>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</si>
  <si>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</si>
  <si>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</si>
  <si>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</si>
  <si>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</si>
  <si>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</si>
  <si>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</si>
  <si>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</si>
  <si>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</si>
  <si>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</si>
  <si>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</si>
  <si>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</si>
  <si>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</si>
  <si>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</si>
  <si>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</si>
  <si>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</si>
  <si>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</si>
  <si>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</si>
  <si>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</si>
  <si>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</si>
  <si>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</si>
  <si>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</si>
  <si>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</si>
  <si>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</si>
  <si>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</si>
  <si>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</si>
  <si>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</si>
  <si>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</si>
  <si>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</si>
  <si>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</si>
  <si>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</si>
  <si>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</si>
  <si>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</si>
  <si>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</si>
  <si>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</si>
  <si>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</si>
  <si>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</si>
  <si>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</si>
  <si>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</si>
  <si>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</si>
  <si>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</si>
  <si>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</si>
  <si>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</si>
  <si>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</si>
  <si>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</si>
  <si>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</si>
  <si>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</si>
  <si>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</si>
  <si>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</si>
  <si>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</si>
  <si>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</si>
  <si>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</si>
  <si>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</si>
  <si>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</si>
  <si>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</si>
  <si>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</si>
  <si>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</si>
  <si>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</si>
  <si>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</si>
  <si>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</si>
  <si>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</si>
  <si>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</si>
  <si>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</si>
  <si>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</si>
  <si>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</si>
  <si>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</si>
  <si>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</si>
  <si>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</si>
  <si>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</si>
  <si>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</si>
  <si>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</si>
  <si>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</si>
  <si>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</si>
  <si>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</si>
  <si>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</si>
  <si>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</si>
  <si>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</si>
  <si>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</si>
  <si>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</si>
  <si>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</si>
  <si>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</si>
  <si>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</si>
  <si>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</si>
  <si>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</si>
  <si>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</si>
  <si>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</si>
  <si>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</si>
  <si>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</si>
  <si>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</si>
  <si>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</si>
  <si>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</si>
  <si>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</si>
  <si>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</si>
  <si>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</si>
  <si>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</si>
  <si>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</si>
  <si>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</si>
  <si>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</si>
  <si>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</si>
  <si>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</si>
  <si>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</si>
  <si>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</si>
  <si>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</si>
  <si>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</si>
  <si>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</si>
  <si>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</si>
  <si>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</si>
  <si>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</si>
  <si>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</si>
  <si>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</si>
  <si>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</si>
  <si>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</si>
  <si>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</si>
  <si>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</si>
  <si>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</si>
  <si>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</si>
  <si>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</si>
  <si>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</si>
  <si>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</si>
  <si>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</si>
  <si>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</si>
  <si>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</si>
  <si>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</si>
  <si>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</si>
  <si>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</si>
  <si>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</si>
  <si>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</si>
  <si>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</si>
  <si>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</si>
  <si>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</si>
  <si>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</si>
  <si>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</si>
  <si>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</si>
  <si>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</si>
  <si>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</si>
  <si>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</si>
  <si>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</si>
  <si>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</si>
  <si>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</si>
  <si>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</si>
  <si>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</si>
  <si>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</si>
  <si>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</si>
  <si>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</si>
  <si>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</si>
  <si>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</si>
  <si>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</si>
  <si>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</si>
  <si>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</si>
  <si>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</si>
  <si>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</si>
  <si>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</si>
  <si>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</si>
  <si>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</si>
  <si>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</si>
  <si>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</si>
  <si>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</si>
  <si>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</si>
  <si>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</si>
  <si>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</si>
  <si>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</si>
  <si>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</si>
  <si>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</si>
  <si>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</si>
  <si>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</si>
  <si>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</si>
  <si>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</si>
  <si>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</si>
  <si>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</si>
  <si>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</si>
  <si>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</si>
  <si>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</si>
  <si>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</si>
  <si>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</si>
  <si>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</si>
  <si>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</si>
  <si>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</si>
  <si>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</si>
  <si>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</si>
  <si>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</si>
  <si>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</si>
  <si>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</si>
  <si>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</si>
  <si>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</si>
  <si>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</si>
  <si>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</si>
  <si>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</si>
  <si>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</si>
  <si>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</si>
  <si>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</si>
  <si>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</si>
  <si>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</si>
  <si>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</si>
  <si>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</si>
  <si>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</si>
  <si>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</si>
  <si>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</si>
  <si>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</si>
  <si>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</si>
  <si>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</si>
  <si>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</si>
  <si>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</si>
  <si>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</si>
  <si>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</si>
  <si>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</si>
  <si>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</si>
  <si>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</si>
  <si>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</si>
  <si>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</si>
  <si>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</si>
  <si>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</si>
  <si>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</si>
  <si>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</si>
  <si>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</si>
  <si>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</si>
  <si>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</si>
  <si>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</si>
  <si>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</si>
  <si>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</si>
  <si>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</si>
  <si>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</si>
  <si>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</si>
  <si>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</si>
  <si>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</si>
  <si>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</si>
  <si>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</si>
  <si>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</si>
  <si>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</si>
  <si>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</si>
  <si>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</si>
  <si>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</si>
  <si>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</si>
  <si>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</si>
  <si>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</si>
  <si>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</si>
  <si>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</si>
  <si>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</si>
  <si>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</si>
  <si>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</si>
  <si>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</si>
  <si>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</si>
  <si>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</si>
  <si>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</si>
  <si>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</si>
  <si>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</si>
  <si>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</si>
  <si>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</si>
  <si>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</si>
  <si>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</si>
  <si>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</si>
  <si>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</si>
  <si>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</si>
  <si>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</si>
  <si>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</si>
  <si>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</si>
  <si>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</si>
  <si>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</si>
  <si>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</si>
  <si>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</si>
  <si>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</si>
  <si>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</si>
  <si>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</si>
  <si>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</si>
  <si>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</si>
  <si>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</si>
  <si>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</si>
  <si>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</si>
  <si>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</si>
  <si>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</si>
  <si>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</si>
  <si>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</si>
  <si>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</si>
  <si>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</si>
  <si>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</si>
  <si>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</si>
  <si>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</si>
  <si>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</si>
  <si>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</si>
  <si>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</si>
  <si>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</si>
  <si>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</si>
  <si>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</si>
  <si>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</si>
  <si>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</si>
  <si>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</si>
  <si>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</si>
  <si>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</si>
  <si>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</si>
  <si>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</si>
  <si>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</si>
  <si>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</si>
  <si>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</si>
  <si>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</si>
  <si>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</si>
  <si>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</si>
  <si>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</si>
  <si>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</si>
  <si>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</si>
  <si>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</si>
  <si>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</si>
  <si>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</si>
  <si>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</si>
  <si>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</si>
  <si>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</si>
  <si>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</si>
  <si>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</si>
  <si>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</si>
  <si>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</si>
  <si>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</si>
  <si>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</si>
  <si>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</si>
  <si>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</si>
  <si>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</si>
  <si>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</si>
  <si>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</si>
  <si>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</si>
  <si>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</si>
  <si>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</si>
  <si>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</si>
  <si>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</si>
  <si>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</si>
  <si>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</si>
  <si>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</si>
  <si>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</si>
  <si>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</si>
  <si>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</si>
  <si>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</si>
  <si>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</si>
  <si>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</si>
  <si>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</si>
  <si>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</si>
  <si>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</si>
  <si>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</si>
  <si>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</si>
  <si>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</si>
  <si>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</si>
  <si>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</si>
  <si>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</si>
  <si>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</si>
  <si>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</si>
  <si>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</si>
  <si>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</si>
  <si>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</si>
  <si>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</si>
  <si>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</si>
  <si>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</si>
  <si>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</si>
  <si>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</si>
  <si>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</si>
  <si>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</si>
  <si>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</si>
  <si>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</si>
  <si>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</si>
  <si>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</si>
  <si>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</si>
  <si>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</si>
  <si>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</si>
  <si>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</si>
  <si>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</si>
  <si>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</si>
  <si>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</si>
  <si>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</si>
  <si>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</si>
  <si>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</si>
  <si>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</si>
  <si>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</si>
  <si>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</si>
  <si>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</si>
  <si>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</si>
  <si>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</si>
  <si>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</si>
  <si>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</si>
  <si>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</si>
  <si>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</si>
  <si>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</si>
  <si>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</si>
  <si>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</si>
  <si>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</si>
  <si>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</si>
  <si>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</si>
  <si>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</si>
  <si>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</si>
  <si>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</si>
  <si>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</si>
  <si>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</si>
  <si>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</si>
  <si>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</si>
  <si>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</si>
  <si>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</si>
  <si>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</si>
  <si>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</si>
  <si>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</si>
  <si>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</si>
  <si>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</si>
  <si>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</si>
  <si>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</si>
  <si>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</si>
  <si>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</si>
  <si>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</si>
  <si>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</si>
  <si>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</si>
  <si>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</si>
  <si>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</si>
  <si>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</si>
  <si>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</si>
  <si>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</si>
  <si>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</si>
  <si>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</si>
  <si>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</si>
  <si>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</si>
  <si>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</si>
  <si>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</si>
  <si>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</si>
  <si>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</si>
  <si>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</si>
  <si>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</si>
  <si>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</si>
  <si>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</si>
  <si>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</si>
  <si>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</si>
  <si>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</si>
  <si>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</si>
  <si>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</si>
  <si>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</si>
  <si>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</si>
  <si>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</si>
  <si>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</si>
  <si>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</si>
  <si>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</si>
  <si>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</si>
  <si>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</si>
  <si>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</si>
  <si>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</si>
  <si>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</si>
  <si>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</si>
  <si>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</si>
  <si>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</si>
  <si>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</si>
  <si>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</si>
  <si>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</si>
  <si>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</si>
  <si>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</si>
  <si>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</si>
  <si>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</si>
  <si>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</si>
  <si>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</si>
  <si>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</si>
  <si>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</si>
  <si>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</si>
  <si>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</si>
  <si>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</si>
  <si>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</si>
  <si>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</si>
  <si>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</si>
  <si>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</si>
  <si>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</si>
  <si>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</si>
  <si>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</si>
  <si>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</si>
  <si>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</si>
  <si>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</si>
  <si>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</si>
  <si>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</si>
  <si>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</si>
  <si>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</si>
  <si>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</si>
  <si>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</si>
  <si>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</si>
  <si>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</si>
  <si>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</si>
  <si>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</si>
  <si>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</si>
  <si>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</si>
  <si>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</si>
  <si>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</si>
  <si>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</si>
  <si>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</si>
  <si>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</si>
  <si>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</si>
  <si>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</si>
  <si>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</si>
  <si>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</si>
  <si>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</si>
  <si>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</si>
  <si>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</si>
  <si>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</si>
  <si>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</si>
  <si>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</si>
  <si>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</si>
  <si>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</si>
  <si>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</si>
  <si>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</si>
  <si>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</si>
  <si>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</si>
  <si>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</si>
  <si>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</si>
  <si>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</si>
  <si>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</si>
  <si>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</si>
  <si>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</si>
  <si>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</si>
  <si>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</si>
  <si>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</si>
  <si>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</si>
  <si>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</si>
  <si>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</si>
  <si>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</si>
  <si>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</si>
  <si>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</si>
  <si>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</si>
  <si>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</si>
  <si>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</si>
  <si>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</si>
  <si>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</si>
  <si>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</si>
  <si>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</si>
  <si>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</si>
  <si>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</si>
  <si>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</si>
  <si>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</si>
  <si>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</si>
  <si>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</si>
  <si>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</si>
  <si>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</si>
  <si>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</si>
  <si>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</si>
  <si>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</si>
  <si>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</si>
  <si>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</si>
  <si>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</si>
  <si>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</si>
  <si>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</si>
  <si>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</si>
  <si>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</si>
  <si>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</si>
  <si>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</si>
  <si>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</si>
  <si>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</si>
  <si>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</si>
  <si>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</si>
  <si>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</si>
  <si>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</si>
  <si>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</si>
  <si>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</si>
  <si>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</si>
  <si>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</si>
  <si>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</si>
  <si>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</si>
  <si>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</si>
  <si>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</si>
  <si>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</si>
  <si>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</si>
  <si>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</si>
  <si>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</si>
  <si>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</si>
  <si>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</si>
  <si>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</si>
  <si>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</si>
  <si>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</si>
  <si>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</si>
  <si>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</si>
  <si>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</si>
  <si>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</si>
  <si>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</si>
  <si>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</si>
  <si>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</si>
  <si>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</si>
  <si>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</si>
  <si>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</si>
  <si>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</si>
  <si>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</si>
  <si>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</si>
  <si>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</si>
  <si>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</si>
  <si>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</si>
  <si>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</si>
  <si>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</si>
  <si>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</si>
  <si>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</si>
  <si>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</si>
  <si>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</si>
  <si>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</si>
  <si>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</si>
  <si>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</si>
  <si>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</si>
  <si>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</si>
  <si>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</si>
  <si>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</si>
  <si>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</si>
  <si>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</si>
  <si>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</si>
  <si>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</si>
  <si>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</si>
  <si>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</si>
  <si>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</si>
  <si>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</si>
  <si>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</si>
  <si>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</si>
  <si>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</si>
  <si>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</si>
  <si>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</si>
  <si>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</si>
  <si>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</si>
  <si>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</si>
  <si>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</si>
  <si>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</si>
  <si>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</si>
  <si>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</si>
  <si>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</si>
  <si>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</si>
  <si>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</si>
  <si>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</si>
  <si>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</si>
  <si>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</si>
  <si>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</si>
  <si>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</si>
  <si>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</si>
  <si>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</si>
  <si>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</si>
  <si>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</si>
  <si>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</si>
  <si>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</si>
  <si>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</si>
  <si>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</si>
  <si>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</si>
  <si>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</si>
  <si>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</si>
  <si>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</si>
  <si>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</si>
  <si>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</si>
  <si>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</si>
  <si>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</si>
  <si>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</si>
  <si>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</si>
  <si>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</si>
  <si>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</si>
  <si>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</si>
  <si>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</si>
  <si>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</si>
  <si>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</si>
  <si>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</si>
  <si>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</si>
  <si>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</si>
  <si>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</si>
  <si>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</si>
  <si>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</si>
  <si>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</si>
  <si>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</si>
  <si>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</si>
  <si>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</si>
  <si>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</si>
  <si>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</si>
  <si>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</si>
  <si>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</si>
  <si>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</si>
  <si>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</si>
  <si>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</si>
  <si>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</si>
  <si>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</si>
  <si>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</si>
  <si>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</si>
  <si>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</si>
  <si>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</si>
  <si>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</si>
  <si>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</si>
  <si>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</si>
  <si>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</si>
  <si>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</si>
  <si>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</si>
  <si>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</si>
  <si>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</si>
  <si>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</si>
  <si>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</si>
  <si>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</si>
  <si>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</si>
  <si>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</si>
  <si>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</si>
  <si>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</si>
  <si>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</si>
  <si>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</si>
  <si>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</si>
  <si>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</si>
  <si>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</si>
  <si>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</si>
  <si>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</si>
  <si>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</si>
  <si>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</si>
  <si>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</si>
  <si>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</si>
  <si>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</si>
  <si>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</si>
  <si>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</si>
  <si>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</si>
  <si>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</si>
  <si>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</si>
  <si>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</si>
  <si>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</si>
  <si>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</si>
  <si>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</si>
  <si>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</si>
  <si>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</si>
  <si>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</si>
  <si>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</si>
  <si>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</si>
  <si>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</si>
  <si>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</si>
  <si>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</si>
  <si>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</si>
  <si>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</si>
  <si>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</si>
  <si>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</si>
  <si>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</si>
  <si>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</si>
  <si>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</si>
  <si>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</si>
  <si>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</si>
  <si>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</si>
  <si>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</si>
  <si>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</si>
  <si>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</si>
  <si>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</si>
  <si>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</si>
  <si>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</si>
  <si>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</si>
  <si>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</si>
  <si>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</si>
  <si>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</si>
  <si>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</si>
  <si>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</si>
  <si>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</si>
  <si>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</si>
  <si>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</si>
  <si>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</si>
  <si>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</si>
  <si>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</si>
  <si>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</si>
  <si>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</si>
  <si>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</si>
  <si>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</si>
  <si>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</si>
  <si>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</si>
  <si>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</si>
  <si>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</si>
  <si>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</si>
  <si>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</si>
  <si>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</si>
  <si>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</si>
  <si>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</si>
  <si>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</si>
  <si>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</si>
  <si>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</si>
  <si>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</si>
  <si>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</si>
  <si>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</si>
  <si>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</si>
  <si>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</si>
  <si>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</si>
  <si>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</si>
  <si>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</si>
  <si>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</si>
  <si>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</si>
  <si>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</si>
  <si>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</si>
  <si>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</si>
  <si>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</si>
  <si>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</si>
  <si>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</si>
  <si>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</si>
  <si>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</si>
  <si>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</si>
  <si>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</si>
  <si>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</si>
  <si>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</si>
  <si>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</si>
  <si>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</si>
  <si>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</si>
  <si>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</si>
  <si>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</si>
  <si>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</si>
  <si>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</si>
  <si>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</si>
  <si>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</si>
  <si>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</si>
  <si>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</si>
  <si>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</si>
  <si>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</si>
  <si>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</si>
  <si>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</si>
  <si>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</si>
  <si>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</si>
  <si>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</si>
  <si>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</si>
  <si>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</si>
  <si>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</si>
  <si>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</si>
  <si>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</si>
  <si>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</si>
  <si>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</si>
  <si>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</si>
  <si>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</si>
  <si>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</si>
  <si>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</si>
  <si>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</si>
  <si>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</si>
  <si>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</si>
  <si>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</si>
  <si>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</si>
  <si>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</si>
  <si>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</si>
  <si>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</si>
  <si>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</si>
  <si>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</si>
  <si>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</si>
  <si>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</si>
  <si>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</si>
  <si>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</si>
  <si>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</si>
  <si>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</si>
  <si>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</si>
  <si>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</si>
  <si>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</si>
  <si>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</si>
  <si>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</si>
  <si>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</si>
  <si>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</si>
  <si>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</si>
  <si>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</si>
  <si>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</si>
  <si>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</si>
  <si>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</si>
  <si>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</si>
  <si>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</si>
  <si>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</si>
  <si>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</si>
  <si>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</si>
  <si>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</si>
  <si>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</si>
  <si>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</si>
  <si>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</si>
  <si>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</si>
  <si>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</si>
  <si>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</si>
  <si>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</si>
  <si>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</si>
  <si>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</si>
  <si>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</si>
  <si>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</si>
  <si>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</si>
  <si>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</si>
  <si>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</si>
  <si>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</si>
  <si>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</si>
  <si>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</si>
  <si>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</si>
  <si>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</si>
  <si>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</si>
  <si>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</si>
  <si>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</si>
  <si>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</si>
  <si>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</si>
  <si>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</si>
  <si>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</si>
  <si>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</si>
  <si>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</si>
  <si>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</si>
  <si>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</si>
  <si>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</si>
  <si>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</si>
  <si>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</si>
  <si>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</si>
  <si>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</si>
  <si>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</si>
  <si>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</si>
  <si>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</si>
  <si>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</si>
  <si>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</si>
  <si>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</si>
  <si>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</si>
  <si>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</si>
  <si>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</si>
  <si>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</si>
  <si>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</si>
  <si>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</si>
  <si>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</si>
  <si>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</si>
  <si>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</si>
  <si>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</si>
  <si>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</si>
  <si>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</si>
  <si>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</si>
  <si>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</si>
  <si>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</si>
  <si>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</si>
  <si>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</si>
  <si>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</si>
  <si>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</si>
  <si>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</si>
  <si>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</si>
  <si>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</si>
  <si>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</si>
  <si>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</si>
  <si>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</si>
  <si>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</si>
  <si>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</si>
  <si>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</si>
  <si>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</si>
  <si>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</si>
  <si>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</si>
  <si>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</si>
  <si>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</si>
  <si>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</si>
  <si>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</si>
  <si>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</si>
  <si>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</si>
  <si>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</si>
  <si>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</si>
  <si>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</si>
  <si>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</si>
  <si>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</si>
  <si>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</si>
  <si>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</si>
  <si>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</si>
  <si>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</si>
  <si>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</si>
  <si>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</si>
  <si>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</si>
  <si>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</si>
  <si>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</si>
  <si>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</si>
  <si>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</si>
  <si>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</si>
  <si>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</si>
  <si>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</si>
  <si>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</si>
  <si>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</si>
  <si>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</si>
  <si>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</si>
  <si>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</si>
  <si>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</si>
  <si>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</si>
  <si>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</si>
  <si>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</si>
  <si>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</si>
  <si>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</si>
  <si>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</si>
  <si>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</si>
  <si>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</si>
  <si>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</si>
  <si>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</si>
  <si>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</si>
  <si>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</si>
  <si>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</si>
  <si>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</si>
  <si>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</si>
  <si>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</si>
  <si>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</si>
  <si>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</si>
  <si>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</si>
  <si>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</si>
  <si>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</si>
  <si>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</si>
  <si>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</si>
  <si>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</si>
  <si>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</si>
  <si>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</si>
  <si>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</si>
  <si>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</si>
  <si>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</si>
  <si>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</si>
  <si>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</si>
  <si>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</si>
  <si>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</si>
  <si>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</si>
  <si>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</si>
  <si>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</si>
  <si>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</si>
  <si>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</si>
  <si>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</si>
  <si>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</si>
  <si>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</si>
  <si>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</si>
  <si>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</si>
  <si>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</si>
  <si>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</si>
  <si>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</si>
  <si>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</si>
  <si>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</si>
  <si>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</si>
  <si>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</si>
  <si>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</si>
  <si>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</si>
  <si>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</si>
  <si>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</si>
  <si>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</si>
  <si>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</si>
  <si>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</si>
  <si>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</si>
  <si>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</si>
  <si>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</si>
  <si>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</si>
  <si>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</si>
  <si>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</si>
  <si>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</si>
  <si>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</si>
  <si>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</si>
  <si>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</si>
  <si>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</si>
  <si>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</si>
  <si>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</si>
  <si>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</si>
  <si>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</si>
  <si>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</si>
  <si>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</si>
  <si>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</si>
  <si>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</si>
  <si>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</si>
  <si>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</si>
  <si>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</si>
  <si>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</si>
  <si>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</si>
  <si>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</si>
  <si>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</si>
  <si>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</si>
  <si>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</si>
  <si>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</si>
  <si>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</si>
  <si>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</si>
  <si>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</si>
  <si>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</si>
  <si>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</si>
  <si>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</si>
  <si>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</si>
  <si>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</si>
  <si>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</si>
  <si>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</si>
  <si>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</si>
  <si>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</si>
  <si>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</si>
  <si>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</si>
  <si>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</si>
  <si>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</si>
  <si>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</si>
  <si>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</si>
  <si>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</si>
  <si>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</si>
  <si>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</si>
  <si>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</si>
  <si>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</si>
  <si>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</si>
  <si>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</si>
  <si>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</si>
  <si>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</si>
  <si>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</si>
  <si>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</si>
  <si>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</si>
  <si>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</si>
  <si>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</si>
  <si>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</si>
  <si>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</si>
  <si>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</si>
  <si>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</si>
  <si>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</si>
  <si>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</si>
  <si>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</si>
  <si>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</si>
  <si>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</si>
  <si>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</si>
  <si>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</si>
  <si>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</si>
  <si>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</si>
  <si>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</si>
  <si>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</si>
  <si>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</si>
  <si>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</si>
  <si>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</si>
  <si>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</si>
  <si>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</si>
  <si>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</si>
  <si>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</si>
  <si>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</si>
  <si>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</si>
  <si>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</si>
  <si>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</si>
  <si>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</si>
  <si>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</si>
  <si>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</si>
  <si>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</si>
  <si>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</si>
  <si>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</si>
  <si>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</si>
  <si>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</si>
  <si>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</si>
  <si>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</si>
  <si>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</si>
  <si>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</si>
  <si>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</si>
  <si>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</si>
  <si>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</si>
  <si>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</si>
  <si>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</si>
  <si>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</si>
  <si>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</si>
  <si>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</si>
  <si>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</si>
  <si>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</si>
  <si>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</si>
  <si>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</si>
  <si>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</si>
  <si>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</si>
  <si>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</si>
  <si>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</si>
  <si>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</si>
  <si>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</si>
  <si>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</si>
  <si>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</si>
  <si>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</si>
  <si>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</si>
  <si>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</si>
  <si>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</si>
  <si>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</si>
  <si>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</si>
  <si>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</si>
  <si>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</si>
  <si>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</si>
  <si>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</si>
  <si>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</si>
  <si>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</si>
  <si>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</si>
  <si>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</si>
  <si>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</si>
  <si>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</si>
  <si>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</si>
  <si>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</si>
  <si>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</si>
  <si>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</si>
  <si>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</si>
  <si>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</si>
  <si>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</si>
  <si>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</si>
  <si>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</si>
  <si>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</si>
  <si>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</si>
  <si>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</si>
  <si>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</si>
  <si>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</si>
  <si>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</si>
  <si>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</si>
  <si>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</si>
  <si>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</si>
  <si>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</si>
  <si>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</si>
  <si>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</si>
  <si>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</si>
  <si>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</si>
  <si>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</si>
  <si>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</si>
  <si>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</si>
  <si>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</si>
  <si>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</si>
  <si>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</si>
  <si>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</si>
  <si>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</si>
  <si>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</si>
  <si>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</si>
  <si>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</si>
  <si>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</si>
  <si>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</si>
  <si>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</si>
  <si>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</si>
  <si>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</si>
  <si>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</si>
  <si>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</si>
  <si>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</si>
  <si>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</si>
  <si>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</si>
  <si>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</si>
  <si>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</si>
  <si>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</si>
  <si>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</si>
  <si>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</si>
  <si>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</si>
  <si>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</si>
  <si>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</si>
  <si>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</si>
  <si>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</si>
  <si>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</si>
  <si>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</si>
  <si>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</si>
  <si>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</si>
  <si>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</si>
  <si>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</si>
  <si>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</si>
  <si>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</si>
  <si>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</si>
  <si>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</si>
  <si>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</si>
  <si>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</si>
  <si>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</si>
  <si>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</si>
  <si>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</si>
  <si>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</si>
  <si>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</si>
  <si>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</si>
  <si>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</si>
  <si>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</si>
  <si>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</si>
  <si>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</si>
  <si>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</si>
  <si>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</si>
  <si>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</si>
  <si>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</si>
  <si>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</si>
  <si>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</si>
  <si>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</si>
  <si>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</si>
  <si>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</si>
  <si>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</si>
  <si>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</si>
  <si>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</si>
  <si>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</si>
  <si>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</si>
  <si>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</si>
  <si>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</si>
  <si>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</si>
  <si>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</si>
  <si>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</si>
  <si>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</si>
  <si>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</si>
  <si>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</si>
  <si>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</si>
  <si>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</si>
  <si>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</si>
  <si>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</si>
  <si>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</si>
  <si>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</si>
  <si>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</si>
  <si>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</si>
  <si>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</si>
  <si>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</si>
  <si>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</si>
  <si>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</si>
  <si>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</si>
  <si>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</si>
  <si>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</si>
  <si>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</si>
  <si>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</si>
  <si>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</si>
  <si>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</si>
  <si>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</si>
  <si>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</si>
  <si>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</si>
  <si>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</si>
  <si>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</si>
  <si>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</si>
  <si>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</si>
  <si>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</si>
  <si>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</si>
  <si>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</si>
  <si>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</si>
  <si>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</si>
  <si>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</si>
  <si>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</si>
  <si>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</si>
  <si>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</si>
  <si>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</si>
  <si>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</si>
  <si>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</si>
  <si>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</si>
  <si>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</si>
  <si>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</si>
  <si>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</si>
  <si>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</si>
  <si>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</si>
  <si>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</si>
  <si>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</si>
  <si>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</si>
  <si>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</si>
  <si>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</si>
  <si>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</si>
  <si>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</si>
  <si>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</si>
  <si>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</si>
  <si>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</si>
  <si>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</si>
  <si>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</si>
  <si>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</si>
  <si>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</si>
  <si>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</si>
  <si>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</si>
  <si>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</si>
  <si>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</si>
  <si>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</si>
  <si>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</si>
  <si>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</si>
  <si>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</si>
  <si>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</si>
  <si>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</si>
  <si>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</si>
  <si>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</si>
  <si>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</si>
  <si>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</si>
  <si>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</si>
  <si>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</si>
  <si>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</si>
  <si>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</si>
  <si>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</si>
  <si>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</si>
  <si>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</si>
  <si>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</si>
  <si>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</si>
  <si>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</si>
  <si>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</si>
  <si>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</si>
  <si>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</si>
  <si>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</si>
  <si>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</si>
  <si>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</si>
  <si>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</si>
  <si>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</si>
  <si>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</si>
  <si>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</si>
  <si>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</si>
  <si>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</si>
  <si>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</si>
  <si>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</si>
  <si>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</si>
  <si>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</si>
  <si>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</si>
  <si>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</si>
  <si>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</si>
  <si>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</si>
  <si>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</si>
  <si>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https://www.coveredbondlabel.com/issuer/15-unicredit-bank-ag</t>
  </si>
  <si>
    <t>Investor Relations (en) | HypoVereinsbank | HypoVereinsbank (HVB)</t>
  </si>
  <si>
    <t>Link for green bonds of UniCredit Bank AG</t>
  </si>
  <si>
    <t xml:space="preserve">Issue of Green Pfandbrief on 28.09.2021 and 27.09.2022 at EUR 500 Mio each. </t>
  </si>
  <si>
    <t>Cut-off Date: 31/12/22</t>
  </si>
  <si>
    <t>See the link for information on the overall portfolio for both green bonds. Sub-category "Green Bond.</t>
  </si>
  <si>
    <t>Reporting Date: 31/01/23</t>
  </si>
  <si>
    <t>Q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</si>
</sst>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17">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15" fillId="0" borderId="0" xfId="2" applyAlignment="1">
      <alignment vertical="center"/>
    </xf>
    <xf numFmtId="10" fontId="3" fillId="0" borderId="0" xfId="1" applyNumberFormat="1" applyFont="1" applyFill="1" applyBorder="1" applyAlignment="1" applyProtection="1">
      <alignment horizontal="center" vertical="center" wrapText="1"/>
      <protection locked="0"/>
    </xf>
    <xf numFmtId="165" fontId="5" fillId="0" borderId="0" xfId="1" applyNumberFormat="1" applyFont="1" applyAlignment="1">
      <alignment horizontal="center" vertical="center" wrapText="1"/>
    </xf>
    <xf numFmtId="167" fontId="3" fillId="0" borderId="0" xfId="0" applyNumberFormat="1" applyFont="1" applyAlignment="1" applyProtection="1">
      <alignment horizontal="center" vertical="center" wrapText="1"/>
      <protection locked="0"/>
    </xf>
    <xf numFmtId="0" fontId="19" fillId="0" borderId="0" xfId="0" applyFont="1" applyFill="1" applyAlignment="1">
      <alignment horizontal="center" vertical="center" wrapText="1"/>
    </xf>
    <xf numFmtId="0" fontId="15" fillId="0" borderId="0" xfId="2" applyAlignment="1">
      <alignment horizontal="center" vertical="center" wrapText="1"/>
    </xf>
    <xf numFmtId="10" fontId="0" fillId="0" borderId="0" xfId="1" applyNumberFormat="1" applyFont="1" applyFill="1" applyBorder="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hypovereinsbank.de/hvb/ueber-uns/investor-relations-e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12" sqref="Q12"/>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0" t="s">
        <v>1871</v>
      </c>
      <c r="F6" s="390"/>
      <c r="G6" s="390"/>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2718</v>
      </c>
      <c r="G9" s="6"/>
      <c r="H9" s="6"/>
      <c r="I9" s="6"/>
      <c r="J9" s="7"/>
    </row>
    <row r="10" spans="2:10" ht="21" x14ac:dyDescent="0.25">
      <c r="B10" s="5"/>
      <c r="C10" s="6"/>
      <c r="D10" s="6"/>
      <c r="E10" s="6"/>
      <c r="F10" s="11" t="s">
        <v>2716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93" t="s">
        <v>15</v>
      </c>
      <c r="E24" s="389" t="s">
        <v>16</v>
      </c>
      <c r="F24" s="389"/>
      <c r="G24" s="389"/>
      <c r="H24" s="389"/>
      <c r="I24" s="6"/>
      <c r="J24" s="7"/>
    </row>
    <row r="25" spans="2:10" x14ac:dyDescent="0.25">
      <c r="B25" s="5"/>
      <c r="C25" s="6"/>
      <c r="D25" s="6"/>
      <c r="E25" s="14"/>
      <c r="F25" s="14"/>
      <c r="G25" s="14"/>
      <c r="H25" s="6"/>
      <c r="I25" s="6"/>
      <c r="J25" s="7"/>
    </row>
    <row r="26" spans="2:10" x14ac:dyDescent="0.25">
      <c r="B26" s="5"/>
      <c r="C26" s="6"/>
      <c r="D26" s="393" t="s">
        <v>17</v>
      </c>
      <c r="E26" s="389"/>
      <c r="F26" s="389"/>
      <c r="G26" s="389"/>
      <c r="H26" s="389"/>
      <c r="I26" s="6"/>
      <c r="J26" s="7"/>
    </row>
    <row r="27" spans="2:10" x14ac:dyDescent="0.25">
      <c r="B27" s="5"/>
      <c r="C27" s="6"/>
      <c r="D27" s="15"/>
      <c r="E27" s="15"/>
      <c r="F27" s="15"/>
      <c r="G27" s="15"/>
      <c r="H27" s="15"/>
      <c r="I27" s="6"/>
      <c r="J27" s="7"/>
    </row>
    <row r="28" spans="2:10" x14ac:dyDescent="0.25">
      <c r="B28" s="5"/>
      <c r="C28" s="6"/>
      <c r="D28" s="393" t="s">
        <v>18</v>
      </c>
      <c r="E28" s="389" t="s">
        <v>16</v>
      </c>
      <c r="F28" s="389"/>
      <c r="G28" s="389"/>
      <c r="H28" s="389"/>
      <c r="I28" s="6"/>
      <c r="J28" s="7"/>
    </row>
    <row r="29" spans="2:10" x14ac:dyDescent="0.25">
      <c r="B29" s="5"/>
      <c r="C29" s="6"/>
      <c r="D29" s="15"/>
      <c r="E29" s="15"/>
      <c r="F29" s="15"/>
      <c r="G29" s="15"/>
      <c r="H29" s="15"/>
      <c r="I29" s="6"/>
      <c r="J29" s="7"/>
    </row>
    <row r="30" spans="2:10" x14ac:dyDescent="0.25">
      <c r="B30" s="5"/>
      <c r="C30" s="6"/>
      <c r="D30" s="393" t="s">
        <v>19</v>
      </c>
      <c r="E30" s="389" t="s">
        <v>16</v>
      </c>
      <c r="F30" s="389"/>
      <c r="G30" s="389"/>
      <c r="H30" s="389"/>
      <c r="I30" s="6"/>
      <c r="J30" s="7"/>
    </row>
    <row r="31" spans="2:10" x14ac:dyDescent="0.25">
      <c r="B31" s="5"/>
      <c r="C31" s="6"/>
      <c r="D31" s="15"/>
      <c r="E31" s="15"/>
      <c r="F31" s="15"/>
      <c r="G31" s="15"/>
      <c r="H31" s="15"/>
      <c r="I31" s="6"/>
      <c r="J31" s="7"/>
    </row>
    <row r="32" spans="2:10" x14ac:dyDescent="0.25">
      <c r="B32" s="5"/>
      <c r="C32" s="6"/>
      <c r="D32" s="393" t="s">
        <v>20</v>
      </c>
      <c r="E32" s="389" t="s">
        <v>16</v>
      </c>
      <c r="F32" s="389"/>
      <c r="G32" s="389"/>
      <c r="H32" s="389"/>
      <c r="I32" s="6"/>
      <c r="J32" s="7"/>
    </row>
    <row r="33" spans="1:18" x14ac:dyDescent="0.25">
      <c r="B33" s="5"/>
      <c r="C33" s="6"/>
      <c r="D33" s="14"/>
      <c r="E33" s="14"/>
      <c r="F33" s="14"/>
      <c r="G33" s="14"/>
      <c r="H33" s="14"/>
      <c r="I33" s="6"/>
      <c r="J33" s="7"/>
    </row>
    <row r="34" spans="1:18" x14ac:dyDescent="0.25">
      <c r="B34" s="5"/>
      <c r="C34" s="6"/>
      <c r="D34" s="393" t="s">
        <v>21</v>
      </c>
      <c r="E34" s="389" t="s">
        <v>16</v>
      </c>
      <c r="F34" s="389"/>
      <c r="G34" s="389"/>
      <c r="H34" s="389"/>
      <c r="I34" s="6"/>
      <c r="J34" s="7"/>
    </row>
    <row r="35" spans="1:18" x14ac:dyDescent="0.25">
      <c r="B35" s="5"/>
      <c r="C35" s="6"/>
      <c r="D35" s="6"/>
      <c r="E35" s="6"/>
      <c r="F35" s="6"/>
      <c r="G35" s="6"/>
      <c r="H35" s="6"/>
      <c r="I35" s="6"/>
      <c r="J35" s="7"/>
    </row>
    <row r="36" spans="1:18" x14ac:dyDescent="0.25">
      <c r="B36" s="5"/>
      <c r="C36" s="6"/>
      <c r="D36" s="391" t="s">
        <v>22</v>
      </c>
      <c r="E36" s="392"/>
      <c r="F36" s="392"/>
      <c r="G36" s="392"/>
      <c r="H36" s="392"/>
      <c r="I36" s="6"/>
      <c r="J36" s="7"/>
    </row>
    <row r="37" spans="1:18" x14ac:dyDescent="0.25">
      <c r="B37" s="5"/>
      <c r="C37" s="6"/>
      <c r="D37" s="6"/>
      <c r="E37" s="6"/>
      <c r="F37" s="13"/>
      <c r="G37" s="6"/>
      <c r="H37" s="6"/>
      <c r="I37" s="6"/>
      <c r="J37" s="7"/>
    </row>
    <row r="38" spans="1:18" x14ac:dyDescent="0.25">
      <c r="B38" s="5"/>
      <c r="C38" s="6"/>
      <c r="D38" s="391" t="s">
        <v>1130</v>
      </c>
      <c r="E38" s="392"/>
      <c r="F38" s="392"/>
      <c r="G38" s="392"/>
      <c r="H38" s="392"/>
      <c r="I38" s="6"/>
      <c r="J38" s="7"/>
    </row>
    <row r="39" spans="1:18" x14ac:dyDescent="0.25">
      <c r="B39" s="5"/>
      <c r="C39" s="6"/>
      <c r="D39" s="90"/>
      <c r="E39" s="90"/>
      <c r="F39" s="90"/>
      <c r="G39" s="90"/>
      <c r="H39" s="90"/>
      <c r="I39" s="6"/>
      <c r="J39" s="7"/>
    </row>
    <row r="40" spans="1:18" s="173" customFormat="1" x14ac:dyDescent="0.25">
      <c r="A40" s="1"/>
      <c r="B40" s="5"/>
      <c r="C40" s="6"/>
      <c r="D40" s="388" t="s">
        <v>1773</v>
      </c>
      <c r="E40" s="389" t="s">
        <v>16</v>
      </c>
      <c r="F40" s="389"/>
      <c r="G40" s="389"/>
      <c r="H40" s="389"/>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88" t="s">
        <v>1859</v>
      </c>
      <c r="E42" s="389"/>
      <c r="F42" s="389"/>
      <c r="G42" s="389"/>
      <c r="H42" s="389"/>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2608</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9" sqref="C229"/>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44926</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2712</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81"/>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31111.599999999999</v>
      </c>
      <c r="F38" s="40"/>
      <c r="H38" s="21"/>
      <c r="L38" s="21"/>
      <c r="M38" s="21"/>
    </row>
    <row r="39" spans="1:14" x14ac:dyDescent="0.25">
      <c r="A39" s="23" t="s">
        <v>65</v>
      </c>
      <c r="B39" s="40" t="s">
        <v>66</v>
      </c>
      <c r="C39" s="166">
        <v>25116.7</v>
      </c>
      <c r="F39" s="40"/>
      <c r="H39" s="21"/>
      <c r="L39" s="21"/>
      <c r="M39" s="21"/>
      <c r="N39" s="52"/>
    </row>
    <row r="40" spans="1:14" outlineLevel="1" x14ac:dyDescent="0.25">
      <c r="A40" s="23" t="s">
        <v>67</v>
      </c>
      <c r="B40" s="46" t="s">
        <v>68</v>
      </c>
      <c r="C40" s="135">
        <v>29174.7</v>
      </c>
      <c r="F40" s="40"/>
      <c r="H40" s="21"/>
      <c r="L40" s="21"/>
      <c r="M40" s="21"/>
      <c r="N40" s="52"/>
    </row>
    <row r="41" spans="1:14" outlineLevel="1" x14ac:dyDescent="0.25">
      <c r="A41" s="23" t="s">
        <v>69</v>
      </c>
      <c r="B41" s="46" t="s">
        <v>70</v>
      </c>
      <c r="C41" s="135">
        <v>22489.1</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0.23868183320261016</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30554.400000000001</v>
      </c>
      <c r="E53" s="47"/>
      <c r="F53" s="140">
        <f>IF($C$58=0,"",IF(C53="[for completion]","",C53/$C$58))</f>
        <v>0.98209028143843446</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557.20000000000005</v>
      </c>
      <c r="E56" s="47"/>
      <c r="F56" s="148">
        <f t="shared" si="0"/>
        <v>1.7909718561565462E-2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31111.600000000002</v>
      </c>
      <c r="D58" s="47"/>
      <c r="E58" s="47"/>
      <c r="F58" s="141">
        <f>SUM(F53:F57)</f>
        <v>0.99999999999999989</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6.92</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2456.1999999999998</v>
      </c>
      <c r="D70" s="220" t="s">
        <v>806</v>
      </c>
      <c r="E70" s="19"/>
      <c r="F70" s="140">
        <f t="shared" ref="F70:F76" si="2">IF($C$77=0,"",IF(C70="[for completion]","",C70/$C$77))</f>
        <v>7.8948045102148381E-2</v>
      </c>
      <c r="G70" s="140" t="str">
        <f>IF($D$77=0,"",IF(D70="[Mark as ND1 if not relevant]","",D70/$D$77))</f>
        <v/>
      </c>
      <c r="H70" s="21"/>
      <c r="L70" s="21"/>
      <c r="M70" s="21"/>
      <c r="N70" s="52"/>
    </row>
    <row r="71" spans="1:14" x14ac:dyDescent="0.25">
      <c r="A71" s="23" t="s">
        <v>113</v>
      </c>
      <c r="B71" s="128" t="s">
        <v>1152</v>
      </c>
      <c r="C71" s="135">
        <v>2628.5</v>
      </c>
      <c r="D71" s="220" t="s">
        <v>806</v>
      </c>
      <c r="E71" s="19"/>
      <c r="F71" s="140">
        <f t="shared" si="2"/>
        <v>8.4486172360148618E-2</v>
      </c>
      <c r="G71" s="140" t="str">
        <f t="shared" ref="G71:G76" si="3">IF($D$77=0,"",IF(D71="[Mark as ND1 if not relevant]","",D71/$D$77))</f>
        <v/>
      </c>
      <c r="H71" s="21"/>
      <c r="L71" s="21"/>
      <c r="M71" s="21"/>
      <c r="N71" s="52"/>
    </row>
    <row r="72" spans="1:14" x14ac:dyDescent="0.25">
      <c r="A72" s="23" t="s">
        <v>114</v>
      </c>
      <c r="B72" s="127" t="s">
        <v>1153</v>
      </c>
      <c r="C72" s="135">
        <v>2955.1</v>
      </c>
      <c r="D72" s="220" t="s">
        <v>806</v>
      </c>
      <c r="E72" s="19"/>
      <c r="F72" s="140">
        <f t="shared" si="2"/>
        <v>9.4983864539271518E-2</v>
      </c>
      <c r="G72" s="140" t="str">
        <f t="shared" si="3"/>
        <v/>
      </c>
      <c r="H72" s="21"/>
      <c r="L72" s="21"/>
      <c r="M72" s="21"/>
      <c r="N72" s="52"/>
    </row>
    <row r="73" spans="1:14" x14ac:dyDescent="0.25">
      <c r="A73" s="23" t="s">
        <v>115</v>
      </c>
      <c r="B73" s="127" t="s">
        <v>1154</v>
      </c>
      <c r="C73" s="135">
        <v>3300.9</v>
      </c>
      <c r="D73" s="220" t="s">
        <v>806</v>
      </c>
      <c r="E73" s="19"/>
      <c r="F73" s="140">
        <f t="shared" si="2"/>
        <v>0.10609868987773048</v>
      </c>
      <c r="G73" s="140" t="str">
        <f t="shared" si="3"/>
        <v/>
      </c>
      <c r="H73" s="21"/>
      <c r="L73" s="21"/>
      <c r="M73" s="21"/>
      <c r="N73" s="52"/>
    </row>
    <row r="74" spans="1:14" x14ac:dyDescent="0.25">
      <c r="A74" s="23" t="s">
        <v>116</v>
      </c>
      <c r="B74" s="127" t="s">
        <v>1155</v>
      </c>
      <c r="C74" s="135">
        <v>2831</v>
      </c>
      <c r="D74" s="220" t="s">
        <v>806</v>
      </c>
      <c r="E74" s="19"/>
      <c r="F74" s="140">
        <f t="shared" si="2"/>
        <v>9.0994998650021211E-2</v>
      </c>
      <c r="G74" s="140" t="str">
        <f t="shared" si="3"/>
        <v/>
      </c>
      <c r="H74" s="21"/>
      <c r="L74" s="21"/>
      <c r="M74" s="21"/>
      <c r="N74" s="52"/>
    </row>
    <row r="75" spans="1:14" x14ac:dyDescent="0.25">
      <c r="A75" s="23" t="s">
        <v>117</v>
      </c>
      <c r="B75" s="127" t="s">
        <v>1156</v>
      </c>
      <c r="C75" s="135">
        <v>9729.2000000000007</v>
      </c>
      <c r="D75" s="220" t="s">
        <v>806</v>
      </c>
      <c r="E75" s="19"/>
      <c r="F75" s="140">
        <f t="shared" si="2"/>
        <v>0.31271937155273272</v>
      </c>
      <c r="G75" s="140" t="str">
        <f t="shared" si="3"/>
        <v/>
      </c>
      <c r="H75" s="21"/>
      <c r="L75" s="21"/>
      <c r="M75" s="21"/>
      <c r="N75" s="52"/>
    </row>
    <row r="76" spans="1:14" x14ac:dyDescent="0.25">
      <c r="A76" s="23" t="s">
        <v>118</v>
      </c>
      <c r="B76" s="127" t="s">
        <v>1157</v>
      </c>
      <c r="C76" s="135">
        <v>7210.7</v>
      </c>
      <c r="D76" s="220" t="s">
        <v>806</v>
      </c>
      <c r="E76" s="19"/>
      <c r="F76" s="140">
        <f t="shared" si="2"/>
        <v>0.23176885791794699</v>
      </c>
      <c r="G76" s="140" t="str">
        <f t="shared" si="3"/>
        <v/>
      </c>
      <c r="H76" s="21"/>
      <c r="L76" s="21"/>
      <c r="M76" s="21"/>
      <c r="N76" s="52"/>
    </row>
    <row r="77" spans="1:14" x14ac:dyDescent="0.25">
      <c r="A77" s="23" t="s">
        <v>119</v>
      </c>
      <c r="B77" s="56" t="s">
        <v>98</v>
      </c>
      <c r="C77" s="136">
        <f>SUM(C70:C76)</f>
        <v>31111.600000000002</v>
      </c>
      <c r="D77" s="136">
        <f>SUM(D70:D76)</f>
        <v>0</v>
      </c>
      <c r="E77" s="40"/>
      <c r="F77" s="141">
        <f>SUM(F70:F76)</f>
        <v>0.99999999999999989</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1315</v>
      </c>
      <c r="D79" s="136"/>
      <c r="E79" s="40"/>
      <c r="F79" s="140">
        <f t="shared" ref="F79:F87" si="5">IF($C$77=0,"",IF(C79="[for completion]","",C79/$C$77))</f>
        <v>4.2267192944110875E-2</v>
      </c>
      <c r="G79" s="140" t="str">
        <f t="shared" si="4"/>
        <v/>
      </c>
      <c r="H79" s="21"/>
      <c r="L79" s="21"/>
      <c r="M79" s="21"/>
      <c r="N79" s="52"/>
    </row>
    <row r="80" spans="1:14" outlineLevel="1" x14ac:dyDescent="0.25">
      <c r="A80" s="23" t="s">
        <v>124</v>
      </c>
      <c r="B80" s="57" t="s">
        <v>125</v>
      </c>
      <c r="C80" s="136">
        <v>1141.2</v>
      </c>
      <c r="D80" s="136"/>
      <c r="E80" s="40"/>
      <c r="F80" s="140">
        <f t="shared" si="5"/>
        <v>3.6680852158037514E-2</v>
      </c>
      <c r="G80" s="140" t="str">
        <f t="shared" si="4"/>
        <v/>
      </c>
      <c r="H80" s="21"/>
      <c r="L80" s="21"/>
      <c r="M80" s="21"/>
      <c r="N80" s="52"/>
    </row>
    <row r="81" spans="1:14" outlineLevel="1" x14ac:dyDescent="0.25">
      <c r="A81" s="23" t="s">
        <v>126</v>
      </c>
      <c r="B81" s="57" t="s">
        <v>127</v>
      </c>
      <c r="C81" s="136">
        <v>1584.6</v>
      </c>
      <c r="D81" s="136"/>
      <c r="E81" s="40"/>
      <c r="F81" s="140">
        <f t="shared" si="5"/>
        <v>5.0932771056454822E-2</v>
      </c>
      <c r="G81" s="140" t="str">
        <f t="shared" si="4"/>
        <v/>
      </c>
      <c r="H81" s="21"/>
      <c r="L81" s="21"/>
      <c r="M81" s="21"/>
      <c r="N81" s="52"/>
    </row>
    <row r="82" spans="1:14" outlineLevel="1" x14ac:dyDescent="0.25">
      <c r="A82" s="23" t="s">
        <v>128</v>
      </c>
      <c r="B82" s="57" t="s">
        <v>129</v>
      </c>
      <c r="C82" s="136">
        <v>1043.9000000000001</v>
      </c>
      <c r="D82" s="136"/>
      <c r="E82" s="40"/>
      <c r="F82" s="140">
        <f t="shared" si="5"/>
        <v>3.3553401303693803E-2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6.22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1441.8</v>
      </c>
      <c r="D93" s="135" t="s">
        <v>806</v>
      </c>
      <c r="E93" s="19"/>
      <c r="F93" s="140">
        <f>IF($C$100=0,"",IF(C93="[for completion]","",IF(C93="","",C93/$C$100)))</f>
        <v>5.7404037950845449E-2</v>
      </c>
      <c r="G93" s="140" t="str">
        <f>IF($D$100=0,"",IF(D93="[Mark as ND1 if not relevant]","",IF(D93="","",D93/$D$100)))</f>
        <v/>
      </c>
      <c r="H93" s="21"/>
      <c r="L93" s="21"/>
      <c r="M93" s="21"/>
      <c r="N93" s="52"/>
    </row>
    <row r="94" spans="1:14" x14ac:dyDescent="0.25">
      <c r="A94" s="23" t="s">
        <v>141</v>
      </c>
      <c r="B94" s="128" t="s">
        <v>1152</v>
      </c>
      <c r="C94" s="135">
        <v>2423</v>
      </c>
      <c r="D94" s="135" t="s">
        <v>806</v>
      </c>
      <c r="E94" s="19"/>
      <c r="F94" s="140">
        <f t="shared" ref="F94:F99" si="6">IF($C$100=0,"",IF(C94="[for completion]","",IF(C94="","",C94/$C$100)))</f>
        <v>9.6469679535926292E-2</v>
      </c>
      <c r="G94" s="140" t="str">
        <f t="shared" ref="G94:G99" si="7">IF($D$100=0,"",IF(D94="[Mark as ND1 if not relevant]","",IF(D94="","",D94/$D$100)))</f>
        <v/>
      </c>
      <c r="H94" s="21"/>
      <c r="L94" s="21"/>
      <c r="M94" s="21"/>
      <c r="N94" s="52"/>
    </row>
    <row r="95" spans="1:14" x14ac:dyDescent="0.25">
      <c r="A95" s="23" t="s">
        <v>142</v>
      </c>
      <c r="B95" s="128" t="s">
        <v>1153</v>
      </c>
      <c r="C95" s="135">
        <v>2180.5</v>
      </c>
      <c r="D95" s="166" t="s">
        <v>806</v>
      </c>
      <c r="E95" s="19"/>
      <c r="F95" s="140">
        <f t="shared" si="6"/>
        <v>8.681474875282183E-2</v>
      </c>
      <c r="G95" s="140" t="str">
        <f t="shared" si="7"/>
        <v/>
      </c>
      <c r="H95" s="21"/>
      <c r="L95" s="21"/>
      <c r="M95" s="21"/>
      <c r="N95" s="52"/>
    </row>
    <row r="96" spans="1:14" x14ac:dyDescent="0.25">
      <c r="A96" s="23" t="s">
        <v>143</v>
      </c>
      <c r="B96" s="128" t="s">
        <v>1154</v>
      </c>
      <c r="C96" s="135">
        <v>3401</v>
      </c>
      <c r="D96" s="166" t="s">
        <v>806</v>
      </c>
      <c r="E96" s="19"/>
      <c r="F96" s="140">
        <f t="shared" si="6"/>
        <v>0.13540791584881773</v>
      </c>
      <c r="G96" s="140" t="str">
        <f t="shared" si="7"/>
        <v/>
      </c>
      <c r="H96" s="21"/>
      <c r="L96" s="21"/>
      <c r="M96" s="21"/>
      <c r="N96" s="52"/>
    </row>
    <row r="97" spans="1:14" x14ac:dyDescent="0.25">
      <c r="A97" s="23" t="s">
        <v>144</v>
      </c>
      <c r="B97" s="128" t="s">
        <v>1155</v>
      </c>
      <c r="C97" s="135">
        <v>2621.6</v>
      </c>
      <c r="D97" s="166" t="s">
        <v>806</v>
      </c>
      <c r="E97" s="19"/>
      <c r="F97" s="140">
        <f t="shared" si="6"/>
        <v>0.10437676924118215</v>
      </c>
      <c r="G97" s="140" t="str">
        <f t="shared" si="7"/>
        <v/>
      </c>
      <c r="H97" s="21"/>
      <c r="L97" s="21"/>
      <c r="M97" s="21"/>
    </row>
    <row r="98" spans="1:14" x14ac:dyDescent="0.25">
      <c r="A98" s="23" t="s">
        <v>145</v>
      </c>
      <c r="B98" s="128" t="s">
        <v>1156</v>
      </c>
      <c r="C98" s="135">
        <v>8877.1</v>
      </c>
      <c r="D98" s="166" t="s">
        <v>806</v>
      </c>
      <c r="E98" s="19"/>
      <c r="F98" s="140">
        <f t="shared" si="6"/>
        <v>0.35343416929771826</v>
      </c>
      <c r="G98" s="140" t="str">
        <f t="shared" si="7"/>
        <v/>
      </c>
      <c r="H98" s="21"/>
      <c r="L98" s="21"/>
      <c r="M98" s="21"/>
    </row>
    <row r="99" spans="1:14" x14ac:dyDescent="0.25">
      <c r="A99" s="23" t="s">
        <v>146</v>
      </c>
      <c r="B99" s="128" t="s">
        <v>1157</v>
      </c>
      <c r="C99" s="135">
        <v>4171.7</v>
      </c>
      <c r="D99" s="166" t="s">
        <v>806</v>
      </c>
      <c r="E99" s="19"/>
      <c r="F99" s="140">
        <f t="shared" si="6"/>
        <v>0.16609267937268829</v>
      </c>
      <c r="G99" s="140" t="str">
        <f t="shared" si="7"/>
        <v/>
      </c>
      <c r="H99" s="21"/>
      <c r="L99" s="21"/>
      <c r="M99" s="21"/>
    </row>
    <row r="100" spans="1:14" x14ac:dyDescent="0.25">
      <c r="A100" s="23" t="s">
        <v>147</v>
      </c>
      <c r="B100" s="56" t="s">
        <v>98</v>
      </c>
      <c r="C100" s="136">
        <f>SUM(C93:C99)</f>
        <v>25116.7</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142.6</v>
      </c>
      <c r="D102" s="136"/>
      <c r="E102" s="40"/>
      <c r="F102" s="140">
        <f t="shared" si="8"/>
        <v>5.6774974419410186E-3</v>
      </c>
      <c r="G102" s="140" t="str">
        <f t="shared" si="9"/>
        <v/>
      </c>
      <c r="H102" s="21"/>
      <c r="L102" s="21"/>
      <c r="M102" s="21"/>
    </row>
    <row r="103" spans="1:14" outlineLevel="1" x14ac:dyDescent="0.25">
      <c r="A103" s="23" t="s">
        <v>150</v>
      </c>
      <c r="B103" s="57" t="s">
        <v>125</v>
      </c>
      <c r="C103" s="136">
        <v>1299.2</v>
      </c>
      <c r="D103" s="136"/>
      <c r="E103" s="40"/>
      <c r="F103" s="140">
        <f t="shared" si="8"/>
        <v>5.1726540508904434E-2</v>
      </c>
      <c r="G103" s="140" t="str">
        <f t="shared" si="9"/>
        <v/>
      </c>
      <c r="H103" s="21"/>
      <c r="L103" s="21"/>
      <c r="M103" s="21"/>
    </row>
    <row r="104" spans="1:14" outlineLevel="1" x14ac:dyDescent="0.25">
      <c r="A104" s="23" t="s">
        <v>151</v>
      </c>
      <c r="B104" s="57" t="s">
        <v>127</v>
      </c>
      <c r="C104" s="136">
        <v>1449.5</v>
      </c>
      <c r="D104" s="136"/>
      <c r="E104" s="40"/>
      <c r="F104" s="140">
        <f t="shared" si="8"/>
        <v>5.7710606887051243E-2</v>
      </c>
      <c r="G104" s="140" t="str">
        <f t="shared" si="9"/>
        <v/>
      </c>
      <c r="H104" s="21"/>
      <c r="L104" s="21"/>
      <c r="M104" s="21"/>
    </row>
    <row r="105" spans="1:14" outlineLevel="1" x14ac:dyDescent="0.25">
      <c r="A105" s="23" t="s">
        <v>152</v>
      </c>
      <c r="B105" s="57" t="s">
        <v>129</v>
      </c>
      <c r="C105" s="136">
        <v>973.5</v>
      </c>
      <c r="D105" s="136"/>
      <c r="E105" s="40"/>
      <c r="F105" s="140">
        <f t="shared" si="8"/>
        <v>3.8759072648875049E-2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31111.599999999999</v>
      </c>
      <c r="D112" s="135">
        <v>30111.599999999999</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31111.599999999999</v>
      </c>
      <c r="D129" s="135">
        <f>SUM(D112:D128)</f>
        <v>30111.599999999999</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25116.7</v>
      </c>
      <c r="D138" s="135">
        <v>25116.7</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25116.7</v>
      </c>
      <c r="D155" s="135">
        <f>SUM(D138:D154)</f>
        <v>25116.7</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24888.2</v>
      </c>
      <c r="D164" s="135">
        <v>24888.2</v>
      </c>
      <c r="E164" s="60"/>
      <c r="F164" s="140">
        <f>IF($C$167=0,"",IF(C164="[for completion]","",IF(C164="","",C164/$C$167)))</f>
        <v>0.99090246728272424</v>
      </c>
      <c r="G164" s="140">
        <f>IF($D$167=0,"",IF(D164="[for completion]","",IF(D164="","",D164/$D$167)))</f>
        <v>0.99090246728272424</v>
      </c>
      <c r="H164" s="21"/>
      <c r="L164" s="21"/>
      <c r="M164" s="21"/>
      <c r="N164" s="52"/>
    </row>
    <row r="165" spans="1:14" x14ac:dyDescent="0.25">
      <c r="A165" s="23" t="s">
        <v>222</v>
      </c>
      <c r="B165" s="21" t="s">
        <v>223</v>
      </c>
      <c r="C165" s="135">
        <v>228.5</v>
      </c>
      <c r="D165" s="135">
        <v>228.5</v>
      </c>
      <c r="E165" s="60"/>
      <c r="F165" s="140">
        <f t="shared" ref="F165:F166" si="26">IF($C$167=0,"",IF(C165="[for completion]","",IF(C165="","",C165/$C$167)))</f>
        <v>9.0975327172757563E-3</v>
      </c>
      <c r="G165" s="140">
        <f t="shared" ref="G165:G166" si="27">IF($D$167=0,"",IF(D165="[for completion]","",IF(D165="","",D165/$D$167)))</f>
        <v>9.0975327172757563E-3</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25116.7</v>
      </c>
      <c r="D167" s="143">
        <f>SUM(D164:D166)</f>
        <v>25116.7</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557.20000000000005</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557.20000000000005</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557.20000000000005</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557.20000000000005</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557.20000000000005</v>
      </c>
      <c r="E218" s="60"/>
      <c r="F218" s="140">
        <f t="shared" ref="F218:F219" si="31">IF($C$38=0,"",IF(C218="[for completion]","",IF(C218="","",C218/$C$38)))</f>
        <v>1.7909718561565462E-2</v>
      </c>
      <c r="G218" s="140">
        <f t="shared" ref="G218:G219" si="32">IF($C$39=0,"",IF(C218="[for completion]","",IF(C218="","",C218/$C$39)))</f>
        <v>2.2184443019982722E-2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557.20000000000005</v>
      </c>
      <c r="E220" s="60"/>
      <c r="F220" s="132">
        <f>SUM(F217:F219)</f>
        <v>1.7909718561565462E-2</v>
      </c>
      <c r="G220" s="132">
        <f>SUM(G217:G219)</f>
        <v>2.2184443019982722E-2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2712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9" r:id="rId6" xr:uid="{AB3679DC-B6A6-4486-992C-79F71E6F6F12}"/>
    <hyperlink ref="C229" r:id="rId7" xr:uid="{FF2EF4AE-8572-4713-8F2B-F70D8FA14D0D}"/>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21654</v>
      </c>
      <c r="F12" s="148">
        <f>IF($C$15=0,"",IF(C12="[for completion]","",C12/$C$15))</f>
        <v>0.70870316550153167</v>
      </c>
    </row>
    <row r="13" spans="1:7" x14ac:dyDescent="0.25">
      <c r="A13" s="96" t="s">
        <v>436</v>
      </c>
      <c r="B13" s="96" t="s">
        <v>437</v>
      </c>
      <c r="C13" s="166">
        <v>8900.4</v>
      </c>
      <c r="F13" s="148">
        <f>IF($C$15=0,"",IF(C13="[for completion]","",C13/$C$15))</f>
        <v>0.29129683449846827</v>
      </c>
    </row>
    <row r="14" spans="1:7" x14ac:dyDescent="0.25">
      <c r="A14" s="96" t="s">
        <v>438</v>
      </c>
      <c r="B14" s="96" t="s">
        <v>96</v>
      </c>
      <c r="C14" s="149">
        <v>0</v>
      </c>
      <c r="F14" s="148">
        <f>IF($C$15=0,"",IF(C14="[for completion]","",C14/$C$15))</f>
        <v>0</v>
      </c>
    </row>
    <row r="15" spans="1:7" x14ac:dyDescent="0.25">
      <c r="A15" s="96" t="s">
        <v>439</v>
      </c>
      <c r="B15" s="111" t="s">
        <v>98</v>
      </c>
      <c r="C15" s="149">
        <f>SUM(C12:C14)</f>
        <v>30554.400000000001</v>
      </c>
      <c r="F15" s="130">
        <f>SUM(F12:F14)</f>
        <v>1</v>
      </c>
    </row>
    <row r="16" spans="1:7" outlineLevel="1" x14ac:dyDescent="0.25">
      <c r="A16" s="96" t="s">
        <v>440</v>
      </c>
      <c r="B16" s="113" t="s">
        <v>441</v>
      </c>
      <c r="C16" s="149">
        <v>7443.7</v>
      </c>
      <c r="F16" s="148">
        <f t="shared" ref="F16:F26" si="0">IF($C$15=0,"",IF(C16="[for completion]","",C16/$C$15))</f>
        <v>0.24362121331133976</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127619</v>
      </c>
      <c r="D28" s="167">
        <v>6901</v>
      </c>
      <c r="F28" s="167">
        <f>IF(AND(C28="[For completion]",D28="[For completion]"),"[For completion]",SUM(C28:D28))</f>
        <v>134520</v>
      </c>
    </row>
    <row r="29" spans="1:7" outlineLevel="1" x14ac:dyDescent="0.25">
      <c r="A29" s="96" t="s">
        <v>458</v>
      </c>
      <c r="B29" s="115" t="s">
        <v>2492</v>
      </c>
      <c r="C29" s="167">
        <v>99839</v>
      </c>
      <c r="D29" s="167">
        <v>3427</v>
      </c>
      <c r="F29" s="167">
        <f>IF(AND(C29="[For completion]",D29="[For completion]"),"[For completion]",SUM(C29:D29))</f>
        <v>103266</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4.5999999999999999E-2</v>
      </c>
      <c r="D36" s="130">
        <v>3.5000000000000003E-2</v>
      </c>
      <c r="E36" s="151"/>
      <c r="F36" s="130">
        <v>8.1000000000000003E-2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0.70899999999999996</v>
      </c>
      <c r="D44" s="129">
        <f>SUM(D45:D71)</f>
        <v>0.29099999999999998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0.70899999999999996</v>
      </c>
      <c r="D55" s="130">
        <v>0.29099999999999998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1.4999999999999999E-2</v>
      </c>
      <c r="E99" s="130"/>
      <c r="F99" s="130">
        <v>4.9000000000000002E-2</v>
      </c>
      <c r="G99" s="96"/>
    </row>
    <row r="100" spans="1:7" x14ac:dyDescent="0.25">
      <c r="A100" s="96" t="s">
        <v>559</v>
      </c>
      <c r="B100" s="117" t="s">
        <v>2216</v>
      </c>
      <c r="C100" s="130">
        <v>0.31900000000000001</v>
      </c>
      <c r="D100" s="130">
        <v>0.115</v>
      </c>
      <c r="E100" s="130"/>
      <c r="F100" s="130">
        <v>0.434</v>
      </c>
      <c r="G100" s="96"/>
    </row>
    <row r="101" spans="1:7" x14ac:dyDescent="0.25">
      <c r="A101" s="96" t="s">
        <v>560</v>
      </c>
      <c r="B101" s="117" t="s">
        <v>2217</v>
      </c>
      <c r="C101" s="130">
        <v>8.3000000000000004E-2</v>
      </c>
      <c r="D101" s="130">
        <v>0.04</v>
      </c>
      <c r="E101" s="130"/>
      <c r="F101" s="130">
        <v>0.123</v>
      </c>
      <c r="G101" s="96"/>
    </row>
    <row r="102" spans="1:7" x14ac:dyDescent="0.25">
      <c r="A102" s="96" t="s">
        <v>561</v>
      </c>
      <c r="B102" s="117" t="s">
        <v>2218</v>
      </c>
      <c r="C102" s="130">
        <v>1.7000000000000001E-2</v>
      </c>
      <c r="D102" s="130">
        <v>2E-3</v>
      </c>
      <c r="E102" s="130"/>
      <c r="F102" s="130">
        <v>1.9000000000000003E-2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3.6999999999999998E-2</v>
      </c>
      <c r="D104" s="130">
        <v>2.1000000000000001E-2</v>
      </c>
      <c r="E104" s="130"/>
      <c r="F104" s="130">
        <v>5.7999999999999996E-2</v>
      </c>
      <c r="G104" s="96"/>
    </row>
    <row r="105" spans="1:7" x14ac:dyDescent="0.25">
      <c r="A105" s="96" t="s">
        <v>564</v>
      </c>
      <c r="B105" s="117" t="s">
        <v>2221</v>
      </c>
      <c r="C105" s="130">
        <v>3.2000000000000001E-2</v>
      </c>
      <c r="D105" s="130">
        <v>2.3E-2</v>
      </c>
      <c r="E105" s="130"/>
      <c r="F105" s="130">
        <v>5.5E-2</v>
      </c>
      <c r="G105" s="96"/>
    </row>
    <row r="106" spans="1:7" x14ac:dyDescent="0.25">
      <c r="A106" s="96" t="s">
        <v>565</v>
      </c>
      <c r="B106" s="117" t="s">
        <v>2222</v>
      </c>
      <c r="C106" s="130">
        <v>7.0000000000000001E-3</v>
      </c>
      <c r="D106" s="130">
        <v>4.0000000000000001E-3</v>
      </c>
      <c r="E106" s="130"/>
      <c r="F106" s="130">
        <v>1.0999999999999999E-2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6.2E-2</v>
      </c>
      <c r="D108" s="130">
        <v>3.5000000000000003E-2</v>
      </c>
      <c r="E108" s="130"/>
      <c r="F108" s="130">
        <v>9.7000000000000003E-2</v>
      </c>
      <c r="G108" s="96"/>
    </row>
    <row r="109" spans="1:7" x14ac:dyDescent="0.25">
      <c r="A109" s="96" t="s">
        <v>568</v>
      </c>
      <c r="B109" s="117" t="s">
        <v>2225</v>
      </c>
      <c r="C109" s="130">
        <v>1.2999999999999999E-2</v>
      </c>
      <c r="D109" s="130">
        <v>2E-3</v>
      </c>
      <c r="E109" s="130"/>
      <c r="F109" s="130">
        <v>1.4999999999999999E-2</v>
      </c>
      <c r="G109" s="96"/>
    </row>
    <row r="110" spans="1:7" x14ac:dyDescent="0.25">
      <c r="A110" s="96" t="s">
        <v>569</v>
      </c>
      <c r="B110" s="117" t="s">
        <v>2226</v>
      </c>
      <c r="C110" s="130">
        <v>1E-3</v>
      </c>
      <c r="D110" s="130">
        <v>1E-3</v>
      </c>
      <c r="E110" s="130"/>
      <c r="F110" s="130">
        <v>2E-3</v>
      </c>
      <c r="G110" s="96"/>
    </row>
    <row r="111" spans="1:7" x14ac:dyDescent="0.25">
      <c r="A111" s="96" t="s">
        <v>570</v>
      </c>
      <c r="B111" s="117" t="s">
        <v>2227</v>
      </c>
      <c r="C111" s="130">
        <v>3.1E-2</v>
      </c>
      <c r="D111" s="130">
        <v>0.01</v>
      </c>
      <c r="E111" s="130"/>
      <c r="F111" s="130">
        <v>4.1000000000000002E-2</v>
      </c>
      <c r="G111" s="96"/>
    </row>
    <row r="112" spans="1:7" x14ac:dyDescent="0.25">
      <c r="A112" s="96" t="s">
        <v>571</v>
      </c>
      <c r="B112" s="117" t="s">
        <v>2228</v>
      </c>
      <c r="C112" s="130">
        <v>7.0000000000000001E-3</v>
      </c>
      <c r="D112" s="130">
        <v>3.0000000000000001E-3</v>
      </c>
      <c r="E112" s="130"/>
      <c r="F112" s="130">
        <v>0.01</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3.0000000000000001E-3</v>
      </c>
      <c r="E114" s="130"/>
      <c r="F114" s="130">
        <v>1.0999999999999999E-2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0.628</v>
      </c>
      <c r="D150" s="130">
        <v>0.192</v>
      </c>
      <c r="E150" s="131"/>
      <c r="F150" s="130">
        <v>0.82</v>
      </c>
    </row>
    <row r="151" spans="1:7" x14ac:dyDescent="0.25">
      <c r="A151" s="96" t="s">
        <v>592</v>
      </c>
      <c r="B151" s="96" t="s">
        <v>593</v>
      </c>
      <c r="C151" s="130">
        <v>8.1000000000000003E-2</v>
      </c>
      <c r="D151" s="130">
        <v>9.9000000000000005E-2</v>
      </c>
      <c r="E151" s="131"/>
      <c r="F151" s="130">
        <v>0.18</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7.1999999999999995E-2</v>
      </c>
      <c r="E160" s="131"/>
      <c r="F160" s="130">
        <v>0.115</v>
      </c>
    </row>
    <row r="161" spans="1:7" x14ac:dyDescent="0.25">
      <c r="A161" s="96" t="s">
        <v>604</v>
      </c>
      <c r="B161" s="96" t="s">
        <v>605</v>
      </c>
      <c r="C161" s="130">
        <v>0.66600000000000004</v>
      </c>
      <c r="D161" s="130">
        <v>0.219</v>
      </c>
      <c r="E161" s="131"/>
      <c r="F161" s="130">
        <v>0.88500000000000001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0.02</v>
      </c>
      <c r="E170" s="131"/>
      <c r="F170" s="130">
        <v>3.7999999999999999E-2</v>
      </c>
    </row>
    <row r="171" spans="1:7" x14ac:dyDescent="0.25">
      <c r="A171" s="96" t="s">
        <v>616</v>
      </c>
      <c r="B171" s="118" t="s">
        <v>617</v>
      </c>
      <c r="C171" s="130">
        <v>5.7000000000000002E-2</v>
      </c>
      <c r="D171" s="130">
        <v>2.3E-2</v>
      </c>
      <c r="E171" s="131"/>
      <c r="F171" s="130">
        <v>0.08</v>
      </c>
    </row>
    <row r="172" spans="1:7" x14ac:dyDescent="0.25">
      <c r="A172" s="96" t="s">
        <v>618</v>
      </c>
      <c r="B172" s="118" t="s">
        <v>619</v>
      </c>
      <c r="C172" s="130">
        <v>6.4000000000000001E-2</v>
      </c>
      <c r="D172" s="130">
        <v>2.4E-2</v>
      </c>
      <c r="E172" s="130"/>
      <c r="F172" s="130">
        <v>8.7999999999999995E-2</v>
      </c>
    </row>
    <row r="173" spans="1:7" x14ac:dyDescent="0.25">
      <c r="A173" s="96" t="s">
        <v>620</v>
      </c>
      <c r="B173" s="118" t="s">
        <v>621</v>
      </c>
      <c r="C173" s="130">
        <v>0.17100000000000001</v>
      </c>
      <c r="D173" s="130">
        <v>6.6000000000000003E-2</v>
      </c>
      <c r="E173" s="130"/>
      <c r="F173" s="130">
        <v>0.23699999999999999</v>
      </c>
    </row>
    <row r="174" spans="1:7" x14ac:dyDescent="0.25">
      <c r="A174" s="96" t="s">
        <v>622</v>
      </c>
      <c r="B174" s="118" t="s">
        <v>623</v>
      </c>
      <c r="C174" s="130">
        <v>0.39900000000000002</v>
      </c>
      <c r="D174" s="130">
        <v>0.158</v>
      </c>
      <c r="E174" s="130"/>
      <c r="F174" s="130">
        <v>0.55700000000000005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1.9416E-4</v>
      </c>
      <c r="D180" s="130">
        <v>3.5769999999999998E-5</v>
      </c>
      <c r="E180" s="131"/>
      <c r="F180" s="130">
        <v>2.2992999999999999E-4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169.67699999999999</v>
      </c>
      <c r="D187" s="167">
        <v>127619</v>
      </c>
      <c r="E187" s="123"/>
      <c r="F187" s="179">
        <v>0.70899999999999996</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10291.5</v>
      </c>
      <c r="D190" s="152">
        <v>110150</v>
      </c>
      <c r="E190" s="123"/>
      <c r="F190" s="148">
        <f>IF($C$214=0,"",IF(C190="[for completion]","",IF(C190="","",C190/$C$214)))</f>
        <v>0.47527015793848709</v>
      </c>
      <c r="G190" s="148">
        <f>IF($D$214=0,"",IF(D190="[for completion]","",IF(D190="","",D190/$D$214)))</f>
        <v>0.8631159936999977</v>
      </c>
    </row>
    <row r="191" spans="1:7" x14ac:dyDescent="0.25">
      <c r="A191" s="96" t="s">
        <v>643</v>
      </c>
      <c r="B191" s="117" t="s">
        <v>2232</v>
      </c>
      <c r="C191" s="149">
        <v>4879.8999999999996</v>
      </c>
      <c r="D191" s="152">
        <v>14081</v>
      </c>
      <c r="E191" s="123"/>
      <c r="F191" s="148">
        <f t="shared" ref="F191:F213" si="1">IF($C$214=0,"",IF(C191="[for completion]","",IF(C191="","",C191/$C$214)))</f>
        <v>0.22535790154244018</v>
      </c>
      <c r="G191" s="148">
        <f t="shared" ref="G191:G213" si="2">IF($D$214=0,"",IF(D191="[for completion]","",IF(D191="","",D191/$D$214)))</f>
        <v>0.11033623520008776</v>
      </c>
    </row>
    <row r="192" spans="1:7" x14ac:dyDescent="0.25">
      <c r="A192" s="96" t="s">
        <v>644</v>
      </c>
      <c r="B192" s="117" t="s">
        <v>2233</v>
      </c>
      <c r="C192" s="149">
        <v>3909.2</v>
      </c>
      <c r="D192" s="152">
        <v>3265</v>
      </c>
      <c r="E192" s="123"/>
      <c r="F192" s="148">
        <f t="shared" si="1"/>
        <v>0.18053015609125334</v>
      </c>
      <c r="G192" s="148">
        <f t="shared" si="2"/>
        <v>2.5583964770136108E-2</v>
      </c>
    </row>
    <row r="193" spans="1:7" x14ac:dyDescent="0.25">
      <c r="A193" s="96" t="s">
        <v>645</v>
      </c>
      <c r="B193" s="117" t="s">
        <v>2234</v>
      </c>
      <c r="C193" s="149">
        <v>2573.4</v>
      </c>
      <c r="D193" s="152">
        <v>123</v>
      </c>
      <c r="E193" s="123"/>
      <c r="F193" s="148">
        <f t="shared" si="1"/>
        <v>0.11884178442781934</v>
      </c>
      <c r="G193" s="148">
        <f t="shared" si="2"/>
        <v>9.6380632977848121E-4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21654</v>
      </c>
      <c r="D214" s="153">
        <f>SUM(D190:D213)</f>
        <v>127619</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0.41639999999999999</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4229.3</v>
      </c>
      <c r="D219" s="152" t="s">
        <v>812</v>
      </c>
      <c r="F219" s="148">
        <f t="shared" ref="F219:F233" si="3">IF($C$227=0,"",IF(C219="[for completion]","",C219/$C$227))</f>
        <v>0.19531264431513809</v>
      </c>
      <c r="G219" s="148" t="str">
        <f t="shared" ref="G219:G233" si="4">IF($D$227=0,"",IF(D219="[for completion]","",D219/$D$227))</f>
        <v/>
      </c>
    </row>
    <row r="220" spans="1:7" x14ac:dyDescent="0.25">
      <c r="A220" s="96" t="s">
        <v>673</v>
      </c>
      <c r="B220" s="96" t="s">
        <v>674</v>
      </c>
      <c r="C220" s="149">
        <v>2421</v>
      </c>
      <c r="D220" s="152" t="s">
        <v>812</v>
      </c>
      <c r="F220" s="148">
        <f t="shared" si="3"/>
        <v>0.11180382377389858</v>
      </c>
      <c r="G220" s="148" t="str">
        <f t="shared" si="4"/>
        <v/>
      </c>
    </row>
    <row r="221" spans="1:7" x14ac:dyDescent="0.25">
      <c r="A221" s="96" t="s">
        <v>675</v>
      </c>
      <c r="B221" s="96" t="s">
        <v>676</v>
      </c>
      <c r="C221" s="149">
        <v>15003.7</v>
      </c>
      <c r="D221" s="152" t="s">
        <v>812</v>
      </c>
      <c r="F221" s="148">
        <f t="shared" si="3"/>
        <v>0.69288353191096341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21654</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0.502</v>
      </c>
      <c r="E260" s="112"/>
      <c r="F260" s="112"/>
      <c r="G260" s="112"/>
    </row>
    <row r="261" spans="1:14" x14ac:dyDescent="0.25">
      <c r="A261" s="96" t="s">
        <v>726</v>
      </c>
      <c r="B261" s="96" t="s">
        <v>727</v>
      </c>
      <c r="C261" s="130">
        <v>0</v>
      </c>
      <c r="E261" s="112"/>
      <c r="F261" s="112"/>
    </row>
    <row r="262" spans="1:14" x14ac:dyDescent="0.25">
      <c r="A262" s="96" t="s">
        <v>728</v>
      </c>
      <c r="B262" s="96" t="s">
        <v>729</v>
      </c>
      <c r="C262" s="130">
        <v>0.46300000000000002</v>
      </c>
      <c r="E262" s="112"/>
      <c r="F262" s="112"/>
    </row>
    <row r="263" spans="1:14" s="177" customFormat="1" x14ac:dyDescent="0.25">
      <c r="A263" s="178" t="s">
        <v>730</v>
      </c>
      <c r="B263" s="178" t="s">
        <v>1763</v>
      </c>
      <c r="C263" s="179">
        <v>0</v>
      </c>
      <c r="D263" s="178"/>
      <c r="E263" s="159"/>
      <c r="F263" s="159"/>
      <c r="G263" s="176"/>
    </row>
    <row r="264" spans="1:14" x14ac:dyDescent="0.25">
      <c r="A264" s="178" t="s">
        <v>990</v>
      </c>
      <c r="B264" s="117" t="s">
        <v>982</v>
      </c>
      <c r="C264" s="130">
        <v>0</v>
      </c>
      <c r="D264" s="123"/>
      <c r="E264" s="123"/>
      <c r="F264" s="124"/>
      <c r="G264" s="124"/>
      <c r="H264" s="91"/>
      <c r="I264" s="96"/>
      <c r="J264" s="96"/>
      <c r="K264" s="96"/>
      <c r="L264" s="91"/>
      <c r="M264" s="91"/>
      <c r="N264" s="91"/>
    </row>
    <row r="265" spans="1:14" x14ac:dyDescent="0.25">
      <c r="A265" s="178" t="s">
        <v>1764</v>
      </c>
      <c r="B265" s="96" t="s">
        <v>96</v>
      </c>
      <c r="C265" s="130">
        <v>3.5000000000000003E-2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0.34399999999999997</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2675</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2676</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2677</v>
      </c>
      <c r="C289" s="166" t="s">
        <v>34</v>
      </c>
      <c r="D289" s="169" t="s">
        <v>34</v>
      </c>
      <c r="E289" s="171"/>
      <c r="F289" s="165" t="str">
        <f t="shared" si="9"/>
        <v/>
      </c>
      <c r="G289" s="165" t="str">
        <f t="shared" si="10"/>
        <v/>
      </c>
    </row>
    <row r="290" spans="1:7" s="157" customFormat="1" hidden="1" x14ac:dyDescent="0.25">
      <c r="A290" s="197" t="s">
        <v>1575</v>
      </c>
      <c r="B290" s="170" t="s">
        <v>2678</v>
      </c>
      <c r="C290" s="166" t="s">
        <v>34</v>
      </c>
      <c r="D290" s="169" t="s">
        <v>34</v>
      </c>
      <c r="E290" s="171"/>
      <c r="F290" s="165" t="str">
        <f t="shared" si="9"/>
        <v/>
      </c>
      <c r="G290" s="165" t="str">
        <f t="shared" si="10"/>
        <v/>
      </c>
    </row>
    <row r="291" spans="1:7" s="157" customFormat="1" hidden="1" x14ac:dyDescent="0.25">
      <c r="A291" s="197" t="s">
        <v>1576</v>
      </c>
      <c r="B291" s="170" t="s">
        <v>2679</v>
      </c>
      <c r="C291" s="166" t="s">
        <v>34</v>
      </c>
      <c r="D291" s="169" t="s">
        <v>34</v>
      </c>
      <c r="E291" s="171"/>
      <c r="F291" s="165" t="str">
        <f t="shared" si="9"/>
        <v/>
      </c>
      <c r="G291" s="165" t="str">
        <f t="shared" si="10"/>
        <v/>
      </c>
    </row>
    <row r="292" spans="1:7" s="157" customFormat="1" hidden="1" x14ac:dyDescent="0.25">
      <c r="A292" s="197" t="s">
        <v>1577</v>
      </c>
      <c r="B292" s="170" t="s">
        <v>2680</v>
      </c>
      <c r="C292" s="166" t="s">
        <v>34</v>
      </c>
      <c r="D292" s="169" t="s">
        <v>34</v>
      </c>
      <c r="E292" s="171"/>
      <c r="F292" s="165" t="str">
        <f t="shared" si="9"/>
        <v/>
      </c>
      <c r="G292" s="165" t="str">
        <f t="shared" si="10"/>
        <v/>
      </c>
    </row>
    <row r="293" spans="1:7" s="157" customFormat="1" hidden="1" x14ac:dyDescent="0.25">
      <c r="A293" s="197" t="s">
        <v>1578</v>
      </c>
      <c r="B293" s="170" t="s">
        <v>2681</v>
      </c>
      <c r="C293" s="166" t="s">
        <v>34</v>
      </c>
      <c r="D293" s="169" t="s">
        <v>34</v>
      </c>
      <c r="E293" s="171"/>
      <c r="F293" s="165" t="str">
        <f t="shared" si="9"/>
        <v/>
      </c>
      <c r="G293" s="165" t="str">
        <f t="shared" si="10"/>
        <v/>
      </c>
    </row>
    <row r="294" spans="1:7" s="157" customFormat="1" hidden="1" x14ac:dyDescent="0.25">
      <c r="A294" s="197" t="s">
        <v>1579</v>
      </c>
      <c r="B294" s="170" t="s">
        <v>2682</v>
      </c>
      <c r="C294" s="166" t="s">
        <v>34</v>
      </c>
      <c r="D294" s="169" t="s">
        <v>34</v>
      </c>
      <c r="E294" s="171"/>
      <c r="F294" s="165" t="str">
        <f t="shared" si="9"/>
        <v/>
      </c>
      <c r="G294" s="165" t="str">
        <f t="shared" si="10"/>
        <v/>
      </c>
    </row>
    <row r="295" spans="1:7" s="157" customFormat="1" hidden="1" x14ac:dyDescent="0.25">
      <c r="A295" s="197" t="s">
        <v>1580</v>
      </c>
      <c r="B295" s="184" t="s">
        <v>2683</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2684</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2685</v>
      </c>
      <c r="C311" s="166" t="s">
        <v>34</v>
      </c>
      <c r="D311" s="182" t="s">
        <v>34</v>
      </c>
      <c r="E311" s="185"/>
      <c r="F311" s="185"/>
      <c r="G311" s="185"/>
    </row>
    <row r="312" spans="1:7" s="173" customFormat="1" hidden="1" x14ac:dyDescent="0.25">
      <c r="A312" s="197" t="s">
        <v>1596</v>
      </c>
      <c r="B312" s="184" t="s">
        <v>2686</v>
      </c>
      <c r="C312" s="166" t="s">
        <v>34</v>
      </c>
      <c r="D312" s="182" t="s">
        <v>34</v>
      </c>
      <c r="E312" s="185"/>
      <c r="F312" s="185"/>
      <c r="G312" s="185"/>
    </row>
    <row r="313" spans="1:7" s="173" customFormat="1" hidden="1" x14ac:dyDescent="0.25">
      <c r="A313" s="197" t="s">
        <v>1597</v>
      </c>
      <c r="B313" s="184" t="s">
        <v>2687</v>
      </c>
      <c r="C313" s="166" t="s">
        <v>34</v>
      </c>
      <c r="D313" s="182" t="s">
        <v>34</v>
      </c>
      <c r="E313" s="185"/>
      <c r="F313" s="185"/>
      <c r="G313" s="185"/>
    </row>
    <row r="314" spans="1:7" s="173" customFormat="1" hidden="1" x14ac:dyDescent="0.25">
      <c r="A314" s="197" t="s">
        <v>1598</v>
      </c>
      <c r="B314" s="184" t="s">
        <v>2688</v>
      </c>
      <c r="C314" s="166" t="s">
        <v>34</v>
      </c>
      <c r="D314" s="182" t="s">
        <v>34</v>
      </c>
      <c r="E314" s="185"/>
      <c r="F314" s="185"/>
      <c r="G314" s="185"/>
    </row>
    <row r="315" spans="1:7" s="173" customFormat="1" hidden="1" x14ac:dyDescent="0.25">
      <c r="A315" s="197" t="s">
        <v>1599</v>
      </c>
      <c r="B315" s="184" t="s">
        <v>2689</v>
      </c>
      <c r="C315" s="166" t="s">
        <v>34</v>
      </c>
      <c r="D315" s="182" t="s">
        <v>34</v>
      </c>
      <c r="E315" s="185"/>
      <c r="F315" s="185"/>
      <c r="G315" s="185"/>
    </row>
    <row r="316" spans="1:7" s="173" customFormat="1" hidden="1" x14ac:dyDescent="0.25">
      <c r="A316" s="197" t="s">
        <v>1600</v>
      </c>
      <c r="B316" s="184" t="s">
        <v>2690</v>
      </c>
      <c r="C316" s="166" t="s">
        <v>34</v>
      </c>
      <c r="D316" s="182" t="s">
        <v>34</v>
      </c>
      <c r="E316" s="185"/>
      <c r="F316" s="185"/>
      <c r="G316" s="185"/>
    </row>
    <row r="317" spans="1:7" s="173" customFormat="1" hidden="1" x14ac:dyDescent="0.25">
      <c r="A317" s="197" t="s">
        <v>1601</v>
      </c>
      <c r="B317" s="184" t="s">
        <v>2691</v>
      </c>
      <c r="C317" s="166" t="s">
        <v>34</v>
      </c>
      <c r="D317" s="182" t="s">
        <v>34</v>
      </c>
      <c r="E317" s="185"/>
      <c r="F317" s="185"/>
      <c r="G317" s="185"/>
    </row>
    <row r="318" spans="1:7" s="173" customFormat="1" hidden="1" x14ac:dyDescent="0.25">
      <c r="A318" s="197" t="s">
        <v>1602</v>
      </c>
      <c r="B318" s="184" t="s">
        <v>2692</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2960.2</v>
      </c>
      <c r="D333" s="169" t="s">
        <v>812</v>
      </c>
      <c r="E333" s="171"/>
      <c r="F333" s="165">
        <f>IF($C$343=0,"",IF(C333="[For completion]","",C333/$C$343))</f>
        <v>0.13670453495889903</v>
      </c>
      <c r="G333" s="165" t="str">
        <f>IF($D$343=0,"",IF(D333="[For completion]","",D333/$D$343))</f>
        <v/>
      </c>
    </row>
    <row r="334" spans="1:7" s="157" customFormat="1" x14ac:dyDescent="0.25">
      <c r="A334" s="197" t="s">
        <v>1720</v>
      </c>
      <c r="B334" s="170" t="s">
        <v>1226</v>
      </c>
      <c r="C334" s="166">
        <v>1577</v>
      </c>
      <c r="D334" s="169" t="s">
        <v>812</v>
      </c>
      <c r="E334" s="171"/>
      <c r="F334" s="165">
        <f t="shared" ref="F334:F342" si="11">IF($C$343=0,"",IF(C334="[For completion]","",C334/$C$343))</f>
        <v>7.2827191281056622E-2</v>
      </c>
      <c r="G334" s="165" t="str">
        <f t="shared" ref="G334:G342" si="12">IF($D$343=0,"",IF(D334="[For completion]","",D334/$D$343))</f>
        <v/>
      </c>
    </row>
    <row r="335" spans="1:7" s="157" customFormat="1" x14ac:dyDescent="0.25">
      <c r="A335" s="197" t="s">
        <v>1721</v>
      </c>
      <c r="B335" s="203" t="s">
        <v>1873</v>
      </c>
      <c r="C335" s="166">
        <v>2041.9</v>
      </c>
      <c r="D335" s="169" t="s">
        <v>812</v>
      </c>
      <c r="E335" s="171"/>
      <c r="F335" s="165">
        <f t="shared" si="11"/>
        <v>9.429666574304979E-2</v>
      </c>
      <c r="G335" s="165" t="str">
        <f t="shared" si="12"/>
        <v/>
      </c>
    </row>
    <row r="336" spans="1:7" s="157" customFormat="1" x14ac:dyDescent="0.25">
      <c r="A336" s="197" t="s">
        <v>1722</v>
      </c>
      <c r="B336" s="170" t="s">
        <v>1227</v>
      </c>
      <c r="C336" s="166">
        <v>2228.4</v>
      </c>
      <c r="D336" s="169" t="s">
        <v>812</v>
      </c>
      <c r="E336" s="171"/>
      <c r="F336" s="165">
        <f t="shared" si="11"/>
        <v>0.1029093931837074</v>
      </c>
      <c r="G336" s="165" t="str">
        <f t="shared" si="12"/>
        <v/>
      </c>
    </row>
    <row r="337" spans="1:7" s="157" customFormat="1" x14ac:dyDescent="0.25">
      <c r="A337" s="197" t="s">
        <v>1723</v>
      </c>
      <c r="B337" s="170" t="s">
        <v>1228</v>
      </c>
      <c r="C337" s="166">
        <v>1911.2</v>
      </c>
      <c r="D337" s="169" t="s">
        <v>812</v>
      </c>
      <c r="E337" s="171"/>
      <c r="F337" s="165">
        <f t="shared" si="11"/>
        <v>8.826082940796158E-2</v>
      </c>
      <c r="G337" s="165" t="str">
        <f t="shared" si="12"/>
        <v/>
      </c>
    </row>
    <row r="338" spans="1:7" s="157" customFormat="1" x14ac:dyDescent="0.25">
      <c r="A338" s="197" t="s">
        <v>1724</v>
      </c>
      <c r="B338" s="170" t="s">
        <v>1229</v>
      </c>
      <c r="C338" s="166">
        <v>1334.7</v>
      </c>
      <c r="D338" s="169" t="s">
        <v>812</v>
      </c>
      <c r="E338" s="171"/>
      <c r="F338" s="165">
        <f t="shared" si="11"/>
        <v>6.1637572734829595E-2</v>
      </c>
      <c r="G338" s="165" t="str">
        <f t="shared" si="12"/>
        <v/>
      </c>
    </row>
    <row r="339" spans="1:7" s="157" customFormat="1" x14ac:dyDescent="0.25">
      <c r="A339" s="197" t="s">
        <v>1725</v>
      </c>
      <c r="B339" s="170" t="s">
        <v>1230</v>
      </c>
      <c r="C339" s="166">
        <v>2344.4</v>
      </c>
      <c r="D339" s="169" t="s">
        <v>812</v>
      </c>
      <c r="E339" s="171"/>
      <c r="F339" s="165">
        <f t="shared" si="11"/>
        <v>0.10826637110926388</v>
      </c>
      <c r="G339" s="165" t="str">
        <f t="shared" si="12"/>
        <v/>
      </c>
    </row>
    <row r="340" spans="1:7" s="157" customFormat="1" x14ac:dyDescent="0.25">
      <c r="A340" s="197" t="s">
        <v>1726</v>
      </c>
      <c r="B340" s="170" t="s">
        <v>1231</v>
      </c>
      <c r="C340" s="166">
        <v>1047.4000000000001</v>
      </c>
      <c r="D340" s="169" t="s">
        <v>812</v>
      </c>
      <c r="E340" s="171"/>
      <c r="F340" s="165">
        <f t="shared" si="11"/>
        <v>4.8369816200240147E-2</v>
      </c>
      <c r="G340" s="165" t="str">
        <f t="shared" si="12"/>
        <v/>
      </c>
    </row>
    <row r="341" spans="1:7" s="157" customFormat="1" x14ac:dyDescent="0.25">
      <c r="A341" s="197" t="s">
        <v>1727</v>
      </c>
      <c r="B341" s="170" t="s">
        <v>1232</v>
      </c>
      <c r="C341" s="166">
        <v>6115.8</v>
      </c>
      <c r="D341" s="169" t="s">
        <v>812</v>
      </c>
      <c r="E341" s="171"/>
      <c r="F341" s="165">
        <f t="shared" si="11"/>
        <v>0.28243280687170963</v>
      </c>
      <c r="G341" s="165" t="str">
        <f t="shared" si="12"/>
        <v/>
      </c>
    </row>
    <row r="342" spans="1:7" s="157" customFormat="1" x14ac:dyDescent="0.25">
      <c r="A342" s="197" t="s">
        <v>1728</v>
      </c>
      <c r="B342" s="182" t="s">
        <v>1627</v>
      </c>
      <c r="C342" s="166">
        <v>93</v>
      </c>
      <c r="D342" s="182" t="s">
        <v>812</v>
      </c>
      <c r="F342" s="165">
        <f t="shared" si="11"/>
        <v>4.2948185092823495E-3</v>
      </c>
      <c r="G342" s="165" t="str">
        <f t="shared" si="12"/>
        <v/>
      </c>
    </row>
    <row r="343" spans="1:7" s="157" customFormat="1" x14ac:dyDescent="0.25">
      <c r="A343" s="197" t="s">
        <v>1729</v>
      </c>
      <c r="B343" s="170" t="s">
        <v>98</v>
      </c>
      <c r="C343" s="166">
        <f>SUM(C333:C342)</f>
        <v>21654</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9088.1</v>
      </c>
      <c r="D346" s="182" t="s">
        <v>812</v>
      </c>
      <c r="E346" s="185"/>
      <c r="F346" s="165">
        <f>IF($C$353=0,"",IF(C346="[For completion]","",C346/$C$353))</f>
        <v>0.41969613004525724</v>
      </c>
      <c r="G346" s="165" t="str">
        <f>IF($D$353=0,"",IF(D346="[For completion]","",D346/$D$353))</f>
        <v/>
      </c>
    </row>
    <row r="347" spans="1:7" s="157" customFormat="1" x14ac:dyDescent="0.25">
      <c r="A347" s="197" t="s">
        <v>2053</v>
      </c>
      <c r="B347" s="180" t="s">
        <v>1616</v>
      </c>
      <c r="C347" s="166">
        <v>4994.2</v>
      </c>
      <c r="D347" s="182" t="s">
        <v>812</v>
      </c>
      <c r="E347" s="185"/>
      <c r="F347" s="165">
        <f t="shared" ref="F347:F352" si="13">IF($C$353=0,"",IF(C347="[For completion]","",C347/$C$353))</f>
        <v>0.23063637203288076</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7443.7</v>
      </c>
      <c r="D350" s="222" t="s">
        <v>812</v>
      </c>
      <c r="E350" s="185"/>
      <c r="F350" s="165">
        <f t="shared" si="13"/>
        <v>0.34375634986607556</v>
      </c>
      <c r="G350" s="165" t="str">
        <f t="shared" si="14"/>
        <v/>
      </c>
    </row>
    <row r="351" spans="1:7" s="157" customFormat="1" x14ac:dyDescent="0.25">
      <c r="A351" s="197" t="s">
        <v>2057</v>
      </c>
      <c r="B351" s="184" t="s">
        <v>1620</v>
      </c>
      <c r="C351" s="166">
        <v>63.5</v>
      </c>
      <c r="D351" s="222" t="s">
        <v>812</v>
      </c>
      <c r="E351" s="185"/>
      <c r="F351" s="165">
        <f t="shared" si="13"/>
        <v>2.932483605800314E-3</v>
      </c>
      <c r="G351" s="165" t="str">
        <f t="shared" si="14"/>
        <v/>
      </c>
    </row>
    <row r="352" spans="1:7" s="157" customFormat="1" x14ac:dyDescent="0.25">
      <c r="A352" s="197" t="s">
        <v>2058</v>
      </c>
      <c r="B352" s="184" t="s">
        <v>1234</v>
      </c>
      <c r="C352" s="166">
        <v>64.5</v>
      </c>
      <c r="D352" s="222" t="s">
        <v>812</v>
      </c>
      <c r="E352" s="185"/>
      <c r="F352" s="165">
        <f t="shared" si="13"/>
        <v>2.9786644499861458E-3</v>
      </c>
      <c r="G352" s="165" t="str">
        <f t="shared" si="14"/>
        <v/>
      </c>
    </row>
    <row r="353" spans="1:7" s="157" customFormat="1" x14ac:dyDescent="0.25">
      <c r="A353" s="197" t="s">
        <v>2059</v>
      </c>
      <c r="B353" s="184" t="s">
        <v>98</v>
      </c>
      <c r="C353" s="166">
        <f>SUM(C346:C352)</f>
        <v>21654</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9521.4</v>
      </c>
      <c r="D356" s="182" t="s">
        <v>812</v>
      </c>
      <c r="E356" s="185"/>
      <c r="F356" s="165">
        <f>IF($C$360=0,"",IF(C356="[For completion]","",C356/$C$360))</f>
        <v>0.43970628983097809</v>
      </c>
      <c r="G356" s="165" t="str">
        <f>IF($D$360=0,"",IF(D356="[For completion]","",D356/$D$360))</f>
        <v/>
      </c>
    </row>
    <row r="357" spans="1:7" s="157" customFormat="1" x14ac:dyDescent="0.25">
      <c r="A357" s="197" t="s">
        <v>2061</v>
      </c>
      <c r="B357" s="180" t="s">
        <v>1821</v>
      </c>
      <c r="C357" s="166">
        <v>10914.2</v>
      </c>
      <c r="D357" s="182" t="s">
        <v>812</v>
      </c>
      <c r="E357" s="185"/>
      <c r="F357" s="165">
        <f t="shared" ref="F357:F359" si="15">IF($C$360=0,"",IF(C357="[For completion]","",C357/$C$360))</f>
        <v>0.50402696961300453</v>
      </c>
      <c r="G357" s="165" t="str">
        <f t="shared" ref="G357:G359" si="16">IF($D$360=0,"",IF(D357="[For completion]","",D357/$D$360))</f>
        <v/>
      </c>
    </row>
    <row r="358" spans="1:7" s="157" customFormat="1" x14ac:dyDescent="0.25">
      <c r="A358" s="197" t="s">
        <v>2062</v>
      </c>
      <c r="B358" s="184" t="s">
        <v>1234</v>
      </c>
      <c r="C358" s="166">
        <v>1213.2</v>
      </c>
      <c r="D358" s="182" t="s">
        <v>812</v>
      </c>
      <c r="E358" s="185"/>
      <c r="F358" s="165">
        <f t="shared" si="15"/>
        <v>5.6026600166251043E-2</v>
      </c>
      <c r="G358" s="165" t="str">
        <f t="shared" si="16"/>
        <v/>
      </c>
    </row>
    <row r="359" spans="1:7" s="157" customFormat="1" x14ac:dyDescent="0.25">
      <c r="A359" s="197" t="s">
        <v>2063</v>
      </c>
      <c r="B359" s="182" t="s">
        <v>1627</v>
      </c>
      <c r="C359" s="166">
        <v>5.2</v>
      </c>
      <c r="D359" s="182" t="s">
        <v>812</v>
      </c>
      <c r="E359" s="185"/>
      <c r="F359" s="165">
        <f t="shared" si="15"/>
        <v>2.4014038976632494E-4</v>
      </c>
      <c r="G359" s="165" t="str">
        <f t="shared" si="16"/>
        <v/>
      </c>
    </row>
    <row r="360" spans="1:7" s="157" customFormat="1" x14ac:dyDescent="0.25">
      <c r="A360" s="197" t="s">
        <v>2064</v>
      </c>
      <c r="B360" s="184" t="s">
        <v>98</v>
      </c>
      <c r="C360" s="166">
        <f>SUM(C356:C359)</f>
        <v>21654</v>
      </c>
      <c r="D360" s="182">
        <f>SUM(D356:D359)</f>
        <v>0</v>
      </c>
      <c r="E360" s="185"/>
      <c r="F360" s="189">
        <f>SUM(F356:F359)</f>
        <v>1</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1289.7329999999999</v>
      </c>
      <c r="D413" s="167">
        <v>6901</v>
      </c>
      <c r="E413" s="123"/>
      <c r="F413" s="179">
        <v>0.29099999999999998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61" t="s">
        <v>2231</v>
      </c>
      <c r="C416" s="149">
        <v>295.89999999999998</v>
      </c>
      <c r="D416" s="152">
        <v>3125</v>
      </c>
      <c r="E416" s="123"/>
      <c r="F416" s="148">
        <f t="shared" ref="F416:F439" si="19">IF($C$440=0,"",IF(C416="[for completion]","",C416/$C$440))</f>
        <v>3.3245696822614711E-2</v>
      </c>
      <c r="G416" s="148">
        <f t="shared" ref="G416:G439" si="20">IF($D$440=0,"",IF(D416="[for completion]","",D416/$D$440))</f>
        <v>0.45283292276481668</v>
      </c>
    </row>
    <row r="417" spans="1:7" x14ac:dyDescent="0.25">
      <c r="A417" s="197" t="s">
        <v>1651</v>
      </c>
      <c r="B417" s="161" t="s">
        <v>2232</v>
      </c>
      <c r="C417" s="149">
        <v>662.2</v>
      </c>
      <c r="D417" s="152">
        <v>1778</v>
      </c>
      <c r="E417" s="123"/>
      <c r="F417" s="148">
        <f t="shared" si="19"/>
        <v>7.4401150510089442E-2</v>
      </c>
      <c r="G417" s="148">
        <f t="shared" si="20"/>
        <v>0.2576438197362701</v>
      </c>
    </row>
    <row r="418" spans="1:7" x14ac:dyDescent="0.25">
      <c r="A418" s="197" t="s">
        <v>1652</v>
      </c>
      <c r="B418" s="161" t="s">
        <v>2233</v>
      </c>
      <c r="C418" s="149">
        <v>2939.8</v>
      </c>
      <c r="D418" s="152">
        <v>1594</v>
      </c>
      <c r="E418" s="123"/>
      <c r="F418" s="148">
        <f t="shared" si="19"/>
        <v>0.3302997618084581</v>
      </c>
      <c r="G418" s="148">
        <f t="shared" si="20"/>
        <v>0.23098101724387771</v>
      </c>
    </row>
    <row r="419" spans="1:7" x14ac:dyDescent="0.25">
      <c r="A419" s="197" t="s">
        <v>1653</v>
      </c>
      <c r="B419" s="161" t="s">
        <v>2234</v>
      </c>
      <c r="C419" s="149">
        <v>5002.5</v>
      </c>
      <c r="D419" s="152">
        <v>404</v>
      </c>
      <c r="E419" s="123"/>
      <c r="F419" s="148">
        <f t="shared" si="19"/>
        <v>0.56205339085883788</v>
      </c>
      <c r="G419" s="148">
        <f t="shared" si="20"/>
        <v>5.8542240255035502E-2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8900.4</v>
      </c>
      <c r="D440" s="153">
        <f>SUM(D416:D439)</f>
        <v>6901</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0.43830000000000002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1349.3</v>
      </c>
      <c r="D445" s="152" t="s">
        <v>812</v>
      </c>
      <c r="F445" s="148">
        <f>IF($C$453=0,"",IF(C445="[for completion]","",C445/$C$453))</f>
        <v>0.15159992809311942</v>
      </c>
      <c r="G445" s="148" t="str">
        <f>IF($D$453=0,"",IF(D445="[for completion]","",D445/$D$453))</f>
        <v/>
      </c>
    </row>
    <row r="446" spans="1:7" x14ac:dyDescent="0.25">
      <c r="A446" s="197" t="s">
        <v>1661</v>
      </c>
      <c r="B446" s="96" t="s">
        <v>674</v>
      </c>
      <c r="C446" s="149">
        <v>1131.3</v>
      </c>
      <c r="D446" s="152" t="s">
        <v>812</v>
      </c>
      <c r="F446" s="148">
        <f t="shared" ref="F446:F459" si="21">IF($C$453=0,"",IF(C446="[for completion]","",C446/$C$453))</f>
        <v>0.12710664689227449</v>
      </c>
      <c r="G446" s="148" t="str">
        <f t="shared" ref="G446:G459" si="22">IF($D$453=0,"",IF(D446="[for completion]","",D446/$D$453))</f>
        <v/>
      </c>
    </row>
    <row r="447" spans="1:7" x14ac:dyDescent="0.25">
      <c r="A447" s="197" t="s">
        <v>1662</v>
      </c>
      <c r="B447" s="96" t="s">
        <v>676</v>
      </c>
      <c r="C447" s="149">
        <v>6419.8</v>
      </c>
      <c r="D447" s="152" t="s">
        <v>812</v>
      </c>
      <c r="F447" s="148">
        <f t="shared" si="21"/>
        <v>0.72129342501460614</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8900.4</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0.30599999999999999</v>
      </c>
      <c r="G486" s="96"/>
    </row>
    <row r="487" spans="1:7" x14ac:dyDescent="0.25">
      <c r="A487" s="197" t="s">
        <v>2022</v>
      </c>
      <c r="B487" s="117" t="s">
        <v>758</v>
      </c>
      <c r="C487" s="130">
        <v>0.55600000000000005</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7.9000000000000001E-2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1.4E-2</v>
      </c>
      <c r="G496" s="96"/>
    </row>
    <row r="497" spans="1:7" x14ac:dyDescent="0.25">
      <c r="A497" s="197" t="s">
        <v>2032</v>
      </c>
      <c r="B497" s="161" t="s">
        <v>765</v>
      </c>
      <c r="C497" s="130">
        <v>8.0000000000000002E-3</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2675</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2676</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2677</v>
      </c>
      <c r="C516" s="190" t="s">
        <v>34</v>
      </c>
      <c r="D516" s="193" t="s">
        <v>34</v>
      </c>
      <c r="E516" s="171"/>
      <c r="F516" s="172" t="str">
        <f t="shared" si="27"/>
        <v/>
      </c>
      <c r="G516" s="172" t="str">
        <f t="shared" si="28"/>
        <v/>
      </c>
    </row>
    <row r="517" spans="1:7" s="157" customFormat="1" hidden="1" x14ac:dyDescent="0.25">
      <c r="A517" s="197" t="s">
        <v>2117</v>
      </c>
      <c r="B517" s="170" t="s">
        <v>2678</v>
      </c>
      <c r="C517" s="190" t="s">
        <v>34</v>
      </c>
      <c r="D517" s="193" t="s">
        <v>34</v>
      </c>
      <c r="E517" s="171"/>
      <c r="F517" s="172" t="str">
        <f t="shared" si="27"/>
        <v/>
      </c>
      <c r="G517" s="172" t="str">
        <f t="shared" si="28"/>
        <v/>
      </c>
    </row>
    <row r="518" spans="1:7" s="157" customFormat="1" hidden="1" x14ac:dyDescent="0.25">
      <c r="A518" s="197" t="s">
        <v>2118</v>
      </c>
      <c r="B518" s="184" t="s">
        <v>2679</v>
      </c>
      <c r="C518" s="190" t="s">
        <v>34</v>
      </c>
      <c r="D518" s="193" t="s">
        <v>34</v>
      </c>
      <c r="E518" s="171"/>
      <c r="F518" s="172" t="str">
        <f t="shared" si="27"/>
        <v/>
      </c>
      <c r="G518" s="172" t="str">
        <f t="shared" si="28"/>
        <v/>
      </c>
    </row>
    <row r="519" spans="1:7" s="157" customFormat="1" hidden="1" x14ac:dyDescent="0.25">
      <c r="A519" s="197" t="s">
        <v>2119</v>
      </c>
      <c r="B519" s="170" t="s">
        <v>2680</v>
      </c>
      <c r="C519" s="190" t="s">
        <v>34</v>
      </c>
      <c r="D519" s="193" t="s">
        <v>34</v>
      </c>
      <c r="E519" s="171"/>
      <c r="F519" s="172" t="str">
        <f t="shared" si="27"/>
        <v/>
      </c>
      <c r="G519" s="172" t="str">
        <f t="shared" si="28"/>
        <v/>
      </c>
    </row>
    <row r="520" spans="1:7" s="157" customFormat="1" hidden="1" x14ac:dyDescent="0.25">
      <c r="A520" s="197" t="s">
        <v>2120</v>
      </c>
      <c r="B520" s="170" t="s">
        <v>2681</v>
      </c>
      <c r="C520" s="190" t="s">
        <v>34</v>
      </c>
      <c r="D520" s="193" t="s">
        <v>34</v>
      </c>
      <c r="E520" s="171"/>
      <c r="F520" s="172" t="str">
        <f t="shared" si="27"/>
        <v/>
      </c>
      <c r="G520" s="172" t="str">
        <f t="shared" si="28"/>
        <v/>
      </c>
    </row>
    <row r="521" spans="1:7" s="157" customFormat="1" hidden="1" x14ac:dyDescent="0.25">
      <c r="A521" s="197" t="s">
        <v>2121</v>
      </c>
      <c r="B521" s="170" t="s">
        <v>2682</v>
      </c>
      <c r="C521" s="190" t="s">
        <v>34</v>
      </c>
      <c r="D521" s="193" t="s">
        <v>34</v>
      </c>
      <c r="E521" s="171"/>
      <c r="F521" s="172" t="str">
        <f t="shared" si="27"/>
        <v/>
      </c>
      <c r="G521" s="172" t="str">
        <f t="shared" si="28"/>
        <v/>
      </c>
    </row>
    <row r="522" spans="1:7" s="157" customFormat="1" hidden="1" x14ac:dyDescent="0.25">
      <c r="A522" s="197" t="s">
        <v>2122</v>
      </c>
      <c r="B522" s="170" t="s">
        <v>2683</v>
      </c>
      <c r="C522" s="190" t="s">
        <v>34</v>
      </c>
      <c r="D522" s="193" t="s">
        <v>34</v>
      </c>
      <c r="E522" s="171"/>
      <c r="F522" s="172" t="str">
        <f t="shared" si="27"/>
        <v/>
      </c>
      <c r="G522" s="172" t="str">
        <f t="shared" si="28"/>
        <v/>
      </c>
    </row>
    <row r="523" spans="1:7" s="157" customFormat="1" hidden="1" x14ac:dyDescent="0.25">
      <c r="A523" s="197" t="s">
        <v>2123</v>
      </c>
      <c r="B523" s="184" t="s">
        <v>2707</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2693</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2694</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2695</v>
      </c>
      <c r="C539" s="190" t="s">
        <v>34</v>
      </c>
      <c r="D539" s="193" t="s">
        <v>34</v>
      </c>
      <c r="E539" s="185"/>
      <c r="F539" s="172" t="str">
        <f t="shared" si="29"/>
        <v/>
      </c>
      <c r="G539" s="172" t="str">
        <f t="shared" si="30"/>
        <v/>
      </c>
    </row>
    <row r="540" spans="1:7" s="173" customFormat="1" hidden="1" x14ac:dyDescent="0.25">
      <c r="A540" s="197" t="s">
        <v>2139</v>
      </c>
      <c r="B540" s="184" t="s">
        <v>2696</v>
      </c>
      <c r="C540" s="190" t="s">
        <v>34</v>
      </c>
      <c r="D540" s="193" t="s">
        <v>34</v>
      </c>
      <c r="E540" s="185"/>
      <c r="F540" s="172" t="str">
        <f t="shared" si="29"/>
        <v/>
      </c>
      <c r="G540" s="172" t="str">
        <f t="shared" si="30"/>
        <v/>
      </c>
    </row>
    <row r="541" spans="1:7" s="173" customFormat="1" hidden="1" x14ac:dyDescent="0.25">
      <c r="A541" s="197" t="s">
        <v>2140</v>
      </c>
      <c r="B541" s="184" t="s">
        <v>2697</v>
      </c>
      <c r="C541" s="190" t="s">
        <v>34</v>
      </c>
      <c r="D541" s="193" t="s">
        <v>34</v>
      </c>
      <c r="E541" s="185"/>
      <c r="F541" s="172" t="str">
        <f t="shared" si="29"/>
        <v/>
      </c>
      <c r="G541" s="172" t="str">
        <f t="shared" si="30"/>
        <v/>
      </c>
    </row>
    <row r="542" spans="1:7" s="173" customFormat="1" hidden="1" x14ac:dyDescent="0.25">
      <c r="A542" s="197" t="s">
        <v>2141</v>
      </c>
      <c r="B542" s="184" t="s">
        <v>2698</v>
      </c>
      <c r="C542" s="190" t="s">
        <v>34</v>
      </c>
      <c r="D542" s="193" t="s">
        <v>34</v>
      </c>
      <c r="E542" s="185"/>
      <c r="F542" s="172" t="str">
        <f t="shared" si="29"/>
        <v/>
      </c>
      <c r="G542" s="172" t="str">
        <f t="shared" si="30"/>
        <v/>
      </c>
    </row>
    <row r="543" spans="1:7" s="173" customFormat="1" hidden="1" x14ac:dyDescent="0.25">
      <c r="A543" s="197" t="s">
        <v>2142</v>
      </c>
      <c r="B543" s="198" t="s">
        <v>2699</v>
      </c>
      <c r="C543" s="190" t="s">
        <v>34</v>
      </c>
      <c r="D543" s="193" t="s">
        <v>34</v>
      </c>
      <c r="E543" s="185"/>
      <c r="F543" s="172" t="str">
        <f t="shared" si="29"/>
        <v/>
      </c>
      <c r="G543" s="172" t="str">
        <f t="shared" si="30"/>
        <v/>
      </c>
    </row>
    <row r="544" spans="1:7" s="173" customFormat="1" hidden="1" x14ac:dyDescent="0.25">
      <c r="A544" s="197" t="s">
        <v>2143</v>
      </c>
      <c r="B544" s="184" t="s">
        <v>2708</v>
      </c>
      <c r="C544" s="190" t="s">
        <v>34</v>
      </c>
      <c r="D544" s="193" t="s">
        <v>34</v>
      </c>
      <c r="E544" s="185"/>
      <c r="F544" s="172" t="str">
        <f t="shared" si="29"/>
        <v/>
      </c>
      <c r="G544" s="172" t="str">
        <f t="shared" si="30"/>
        <v/>
      </c>
    </row>
    <row r="545" spans="1:7" s="173" customFormat="1" hidden="1" x14ac:dyDescent="0.25">
      <c r="A545" s="197" t="s">
        <v>2144</v>
      </c>
      <c r="B545" s="184" t="s">
        <v>2709</v>
      </c>
      <c r="C545" s="190" t="s">
        <v>34</v>
      </c>
      <c r="D545" s="193" t="s">
        <v>34</v>
      </c>
      <c r="E545" s="185"/>
      <c r="F545" s="172" t="str">
        <f t="shared" si="29"/>
        <v/>
      </c>
      <c r="G545" s="172" t="str">
        <f t="shared" si="30"/>
        <v/>
      </c>
    </row>
    <row r="546" spans="1:7" s="173" customFormat="1" hidden="1" x14ac:dyDescent="0.25">
      <c r="A546" s="197" t="s">
        <v>2145</v>
      </c>
      <c r="B546" s="184" t="s">
        <v>2702</v>
      </c>
      <c r="C546" s="190" t="s">
        <v>34</v>
      </c>
      <c r="D546" s="193" t="s">
        <v>34</v>
      </c>
      <c r="E546" s="185"/>
      <c r="F546" s="172" t="str">
        <f t="shared" si="29"/>
        <v/>
      </c>
      <c r="G546" s="172" t="str">
        <f t="shared" si="30"/>
        <v/>
      </c>
    </row>
    <row r="547" spans="1:7" s="173" customFormat="1" hidden="1" x14ac:dyDescent="0.25">
      <c r="A547" s="197" t="s">
        <v>2146</v>
      </c>
      <c r="B547" s="184" t="s">
        <v>2703</v>
      </c>
      <c r="C547" s="190" t="s">
        <v>34</v>
      </c>
      <c r="D547" s="193" t="s">
        <v>34</v>
      </c>
      <c r="E547" s="185"/>
      <c r="F547" s="172" t="str">
        <f t="shared" si="29"/>
        <v/>
      </c>
      <c r="G547" s="172" t="str">
        <f t="shared" si="30"/>
        <v/>
      </c>
    </row>
    <row r="548" spans="1:7" s="173" customFormat="1" hidden="1" x14ac:dyDescent="0.25">
      <c r="A548" s="197" t="s">
        <v>2147</v>
      </c>
      <c r="B548" s="184" t="s">
        <v>2704</v>
      </c>
      <c r="C548" s="190" t="s">
        <v>34</v>
      </c>
      <c r="D548" s="193" t="s">
        <v>34</v>
      </c>
      <c r="E548" s="185"/>
      <c r="F548" s="172" t="str">
        <f t="shared" si="29"/>
        <v/>
      </c>
      <c r="G548" s="172" t="str">
        <f t="shared" si="30"/>
        <v/>
      </c>
    </row>
    <row r="549" spans="1:7" s="173" customFormat="1" hidden="1" x14ac:dyDescent="0.25">
      <c r="A549" s="197" t="s">
        <v>2148</v>
      </c>
      <c r="B549" s="184" t="s">
        <v>2710</v>
      </c>
      <c r="C549" s="190" t="s">
        <v>34</v>
      </c>
      <c r="D549" s="193" t="s">
        <v>34</v>
      </c>
      <c r="E549" s="185"/>
      <c r="F549" s="172" t="str">
        <f t="shared" si="29"/>
        <v/>
      </c>
      <c r="G549" s="172" t="str">
        <f t="shared" si="30"/>
        <v/>
      </c>
    </row>
    <row r="550" spans="1:7" s="173" customFormat="1" hidden="1" x14ac:dyDescent="0.25">
      <c r="A550" s="197" t="s">
        <v>2149</v>
      </c>
      <c r="B550" s="184" t="s">
        <v>2706</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1434.8</v>
      </c>
      <c r="D560" s="193" t="s">
        <v>812</v>
      </c>
      <c r="E560" s="171"/>
      <c r="F560" s="172">
        <f>IF($C$570=0,"",IF(C560="[for completion]","",IF(C560="","",C560/$C$570)))</f>
        <v>0.16120623792189112</v>
      </c>
      <c r="G560" s="172" t="e">
        <f>IF($D$570=0,"",IF(D560="[for completion]","",IF(D560="","",D560/$D$570)))</f>
        <v>#VALUE!</v>
      </c>
    </row>
    <row r="561" spans="1:7" s="157" customFormat="1" x14ac:dyDescent="0.25">
      <c r="A561" s="197" t="s">
        <v>2159</v>
      </c>
      <c r="B561" s="203" t="s">
        <v>1226</v>
      </c>
      <c r="C561" s="190">
        <v>211.2</v>
      </c>
      <c r="D561" s="193" t="s">
        <v>812</v>
      </c>
      <c r="E561" s="171"/>
      <c r="F561" s="172">
        <f t="shared" ref="F561:F569" si="31">IF($C$570=0,"",IF(C561="[for completion]","",IF(C561="","",C561/$C$570)))</f>
        <v>2.3729270594580014E-2</v>
      </c>
      <c r="G561" s="172" t="e">
        <f t="shared" ref="G561:G569" si="32">IF($D$570=0,"",IF(D561="[for completion]","",IF(D561="","",D561/$D$570)))</f>
        <v>#VALUE!</v>
      </c>
    </row>
    <row r="562" spans="1:7" s="157" customFormat="1" x14ac:dyDescent="0.25">
      <c r="A562" s="197" t="s">
        <v>2160</v>
      </c>
      <c r="B562" s="203" t="s">
        <v>1873</v>
      </c>
      <c r="C562" s="190">
        <v>635</v>
      </c>
      <c r="D562" s="193" t="s">
        <v>812</v>
      </c>
      <c r="E562" s="171"/>
      <c r="F562" s="172">
        <f t="shared" si="31"/>
        <v>7.1345108085029876E-2</v>
      </c>
      <c r="G562" s="172" t="e">
        <f t="shared" si="32"/>
        <v>#VALUE!</v>
      </c>
    </row>
    <row r="563" spans="1:7" s="157" customFormat="1" x14ac:dyDescent="0.25">
      <c r="A563" s="197" t="s">
        <v>2161</v>
      </c>
      <c r="B563" s="203" t="s">
        <v>1227</v>
      </c>
      <c r="C563" s="190">
        <v>398.9</v>
      </c>
      <c r="D563" s="193" t="s">
        <v>812</v>
      </c>
      <c r="E563" s="171"/>
      <c r="F563" s="172">
        <f t="shared" si="31"/>
        <v>4.4818210417509316E-2</v>
      </c>
      <c r="G563" s="172" t="e">
        <f t="shared" si="32"/>
        <v>#VALUE!</v>
      </c>
    </row>
    <row r="564" spans="1:7" s="157" customFormat="1" x14ac:dyDescent="0.25">
      <c r="A564" s="197" t="s">
        <v>2162</v>
      </c>
      <c r="B564" s="203" t="s">
        <v>1228</v>
      </c>
      <c r="C564" s="190">
        <v>764.9</v>
      </c>
      <c r="D564" s="193" t="s">
        <v>812</v>
      </c>
      <c r="E564" s="171"/>
      <c r="F564" s="172">
        <f t="shared" si="31"/>
        <v>8.5939957754707641E-2</v>
      </c>
      <c r="G564" s="172" t="e">
        <f t="shared" si="32"/>
        <v>#VALUE!</v>
      </c>
    </row>
    <row r="565" spans="1:7" s="157" customFormat="1" x14ac:dyDescent="0.25">
      <c r="A565" s="197" t="s">
        <v>2163</v>
      </c>
      <c r="B565" s="203" t="s">
        <v>1229</v>
      </c>
      <c r="C565" s="190">
        <v>600.6</v>
      </c>
      <c r="D565" s="193" t="s">
        <v>812</v>
      </c>
      <c r="E565" s="171"/>
      <c r="F565" s="172">
        <f t="shared" si="31"/>
        <v>6.7480113253336915E-2</v>
      </c>
      <c r="G565" s="172" t="e">
        <f t="shared" si="32"/>
        <v>#VALUE!</v>
      </c>
    </row>
    <row r="566" spans="1:7" s="157" customFormat="1" x14ac:dyDescent="0.25">
      <c r="A566" s="197" t="s">
        <v>2164</v>
      </c>
      <c r="B566" s="203" t="s">
        <v>1230</v>
      </c>
      <c r="C566" s="190">
        <v>1312</v>
      </c>
      <c r="D566" s="193" t="s">
        <v>812</v>
      </c>
      <c r="E566" s="171"/>
      <c r="F566" s="172">
        <f t="shared" si="31"/>
        <v>0.14740910520875464</v>
      </c>
      <c r="G566" s="172" t="e">
        <f t="shared" si="32"/>
        <v>#VALUE!</v>
      </c>
    </row>
    <row r="567" spans="1:7" s="157" customFormat="1" x14ac:dyDescent="0.25">
      <c r="A567" s="197" t="s">
        <v>2165</v>
      </c>
      <c r="B567" s="203" t="s">
        <v>1231</v>
      </c>
      <c r="C567" s="190">
        <v>762.1</v>
      </c>
      <c r="D567" s="193" t="s">
        <v>812</v>
      </c>
      <c r="E567" s="171"/>
      <c r="F567" s="172">
        <f t="shared" si="31"/>
        <v>8.5625365152127986E-2</v>
      </c>
      <c r="G567" s="172" t="e">
        <f t="shared" si="32"/>
        <v>#VALUE!</v>
      </c>
    </row>
    <row r="568" spans="1:7" s="157" customFormat="1" x14ac:dyDescent="0.25">
      <c r="A568" s="197" t="s">
        <v>2166</v>
      </c>
      <c r="B568" s="203" t="s">
        <v>1232</v>
      </c>
      <c r="C568" s="190">
        <v>2637.7</v>
      </c>
      <c r="D568" s="193" t="s">
        <v>812</v>
      </c>
      <c r="E568" s="171"/>
      <c r="F568" s="172">
        <f t="shared" si="31"/>
        <v>0.29635746708013117</v>
      </c>
      <c r="G568" s="172" t="e">
        <f t="shared" si="32"/>
        <v>#VALUE!</v>
      </c>
    </row>
    <row r="569" spans="1:7" s="157" customFormat="1" x14ac:dyDescent="0.25">
      <c r="A569" s="197" t="s">
        <v>2167</v>
      </c>
      <c r="B569" s="197" t="s">
        <v>1627</v>
      </c>
      <c r="C569" s="190">
        <v>143.19999999999999</v>
      </c>
      <c r="D569" s="193" t="s">
        <v>812</v>
      </c>
      <c r="E569" s="171"/>
      <c r="F569" s="172">
        <f t="shared" si="31"/>
        <v>1.6089164531931145E-2</v>
      </c>
      <c r="G569" s="172" t="e">
        <f t="shared" si="32"/>
        <v>#VALUE!</v>
      </c>
    </row>
    <row r="570" spans="1:7" s="173" customFormat="1" x14ac:dyDescent="0.25">
      <c r="A570" s="197" t="s">
        <v>2168</v>
      </c>
      <c r="B570" s="203" t="s">
        <v>98</v>
      </c>
      <c r="C570" s="190">
        <f>SUM(C560:C569)</f>
        <v>8900.4000000000015</v>
      </c>
      <c r="D570" s="193" t="s">
        <v>812</v>
      </c>
      <c r="E570" s="185"/>
      <c r="F570" s="179">
        <f>SUM(F560:F569)</f>
        <v>0.99999999999999989</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2999.7</v>
      </c>
      <c r="D573" s="193" t="s">
        <v>812</v>
      </c>
      <c r="E573" s="185"/>
      <c r="F573" s="172">
        <f>IF($C$577=0,"",IF(C573="[for completion]","",IF(C573="","",C573/$C$577)))</f>
        <v>0.33702979641364433</v>
      </c>
      <c r="G573" s="172" t="str">
        <f>IF($D$577=0,"",IF(D573="[for completion]","",IF(D573="","",D573/$D$577)))</f>
        <v/>
      </c>
    </row>
    <row r="574" spans="1:7" x14ac:dyDescent="0.25">
      <c r="A574" s="197" t="s">
        <v>2171</v>
      </c>
      <c r="B574" s="180" t="s">
        <v>1775</v>
      </c>
      <c r="C574" s="190">
        <v>4747.6000000000004</v>
      </c>
      <c r="D574" s="193" t="s">
        <v>812</v>
      </c>
      <c r="E574" s="185"/>
      <c r="F574" s="172">
        <f t="shared" ref="F574:F576" si="33">IF($C$577=0,"",IF(C574="[for completion]","",IF(C574="","",C574/$C$577)))</f>
        <v>0.53341422857399678</v>
      </c>
      <c r="G574" s="172" t="str">
        <f t="shared" ref="G574:G576" si="34">IF($D$577=0,"",IF(D574="[for completion]","",IF(D574="","",D574/$D$577)))</f>
        <v/>
      </c>
    </row>
    <row r="575" spans="1:7" x14ac:dyDescent="0.25">
      <c r="A575" s="197" t="s">
        <v>2172</v>
      </c>
      <c r="B575" s="184" t="s">
        <v>1234</v>
      </c>
      <c r="C575" s="190">
        <v>1153.0999999999999</v>
      </c>
      <c r="D575" s="193" t="s">
        <v>812</v>
      </c>
      <c r="E575" s="185"/>
      <c r="F575" s="172">
        <f t="shared" si="33"/>
        <v>0.12955597501235899</v>
      </c>
      <c r="G575" s="172" t="str">
        <f t="shared" si="34"/>
        <v/>
      </c>
    </row>
    <row r="576" spans="1:7" x14ac:dyDescent="0.25">
      <c r="A576" s="197" t="s">
        <v>2173</v>
      </c>
      <c r="B576" s="182" t="s">
        <v>1627</v>
      </c>
      <c r="C576" s="190">
        <v>0</v>
      </c>
      <c r="D576" s="193" t="s">
        <v>812</v>
      </c>
      <c r="E576" s="185"/>
      <c r="F576" s="172">
        <f t="shared" si="33"/>
        <v>0</v>
      </c>
      <c r="G576" s="172" t="str">
        <f t="shared" si="34"/>
        <v/>
      </c>
    </row>
    <row r="577" spans="1:7" x14ac:dyDescent="0.25">
      <c r="A577" s="197" t="s">
        <v>2174</v>
      </c>
      <c r="B577" s="184" t="s">
        <v>98</v>
      </c>
      <c r="C577" s="190">
        <f>SUM(C573:C576)</f>
        <v>8900.4</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C52" sqref="C52"/>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2609</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t="s">
        <v>2715</v>
      </c>
      <c r="C32" s="182" t="s">
        <v>2717</v>
      </c>
    </row>
    <row r="33" spans="1:3" outlineLevel="1" x14ac:dyDescent="0.25">
      <c r="A33" s="158" t="s">
        <v>814</v>
      </c>
      <c r="B33" s="192" t="s">
        <v>2714</v>
      </c>
      <c r="C33" s="70" t="s">
        <v>2713</v>
      </c>
    </row>
    <row r="34" spans="1:3" outlineLevel="1" x14ac:dyDescent="0.25">
      <c r="A34" s="158" t="s">
        <v>1159</v>
      </c>
      <c r="B34" s="192"/>
      <c r="C34" s="182"/>
    </row>
    <row r="35" spans="1:3" outlineLevel="1" x14ac:dyDescent="0.25">
      <c r="A35" s="158" t="s">
        <v>1837</v>
      </c>
      <c r="B35" s="192"/>
      <c r="C35" s="386"/>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6" t="s">
        <v>2711</v>
      </c>
    </row>
    <row r="53" spans="1:3" x14ac:dyDescent="0.25">
      <c r="A53" s="158" t="s">
        <v>1832</v>
      </c>
      <c r="B53" s="184"/>
      <c r="C53" s="375"/>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hyperlinks>
    <hyperlink ref="C33" r:id="rId1" location="parsys_overlay" display="https://www.hypovereinsbank.de/hvb/ueber-uns/investor-relations-en - parsys_overlay" xr:uid="{C4F4E667-6958-4CB0-841D-32B231494988}"/>
  </hyperlinks>
  <pageMargins left="0.70866141732283472" right="0.70866141732283472" top="0.74803149606299213" bottom="0.74803149606299213" header="0.31496062992125984" footer="0.31496062992125984"/>
  <pageSetup paperSize="9" scale="50" orientation="landscape" r:id="rId2"/>
  <headerFooter>
    <oddHeader>&amp;R&amp;G&amp;C&amp;"UniCredit"&amp;10&amp;K666666UniCredit - Public&amp;1#</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D357-0871-489D-A6C8-5CFC691D69D3}">
  <sheetPr>
    <tabColor rgb="FFFFD320"/>
    <pageSetUpPr fitToPage="1"/>
  </sheetPr>
  <dimension ref="A1:AMK41"/>
  <sheetViews>
    <sheetView zoomScaleNormal="90" workbookViewId="0"/>
  </sheetViews>
  <sheetFormatPr baseColWidth="10" defaultColWidth="9.140625" defaultRowHeight="15" x14ac:dyDescent="0.25"/>
  <cols>
    <col min="1" max="1" width="46" style="290" customWidth="1"/>
    <col min="2" max="2" width="11.5703125" style="290" customWidth="1"/>
    <col min="3" max="3" width="15.7109375" style="373" customWidth="1"/>
    <col min="4" max="8" width="15.7109375" style="290" customWidth="1"/>
    <col min="9" max="9" width="16.7109375" style="290" customWidth="1"/>
    <col min="10" max="10" width="17.7109375" style="290" customWidth="1"/>
    <col min="11" max="11" width="27" style="290" customWidth="1"/>
    <col min="12" max="12" width="38.140625" style="290" customWidth="1"/>
    <col min="13" max="13" width="37.85546875" style="290" customWidth="1"/>
    <col min="14" max="1025" width="11.42578125" style="290" customWidth="1"/>
    <col min="1026" max="16384" width="9.140625" style="374"/>
  </cols>
  <sheetData>
    <row r="1" spans="1:12" ht="15.75" customHeight="1" thickBot="1" x14ac:dyDescent="0.3">
      <c r="A1" s="286" t="s">
        <v>2610</v>
      </c>
      <c r="B1" s="287" t="s">
        <v>2719</v>
      </c>
      <c r="C1" s="288"/>
      <c r="D1" s="287"/>
      <c r="E1" s="287"/>
      <c r="F1" s="287"/>
      <c r="G1" s="287"/>
      <c r="H1" s="289"/>
    </row>
    <row r="2" spans="1:12" ht="12.75" customHeight="1" x14ac:dyDescent="0.25">
      <c r="A2" s="291" t="s">
        <v>2611</v>
      </c>
      <c r="B2" s="292" t="s">
        <v>2612</v>
      </c>
      <c r="C2" s="293">
        <v>31111.599999999999</v>
      </c>
      <c r="D2" s="294" t="s">
        <v>2613</v>
      </c>
      <c r="E2" s="294"/>
      <c r="F2" s="294"/>
      <c r="G2" s="292" t="s">
        <v>2612</v>
      </c>
      <c r="H2" s="293">
        <v>25116.7</v>
      </c>
      <c r="K2" s="295"/>
      <c r="L2" s="295"/>
    </row>
    <row r="3" spans="1:12" ht="15" customHeight="1" x14ac:dyDescent="0.25">
      <c r="A3" s="296" t="s">
        <v>2614</v>
      </c>
      <c r="B3" s="292" t="s">
        <v>2615</v>
      </c>
      <c r="C3" s="293">
        <v>6.92</v>
      </c>
      <c r="D3" s="401" t="s">
        <v>2616</v>
      </c>
      <c r="E3" s="395"/>
      <c r="F3" s="395"/>
      <c r="G3" s="297" t="s">
        <v>2615</v>
      </c>
      <c r="H3" s="293">
        <v>6.22</v>
      </c>
      <c r="K3" s="298"/>
      <c r="L3" s="298"/>
    </row>
    <row r="4" spans="1:12" ht="15" customHeight="1" x14ac:dyDescent="0.25">
      <c r="A4" s="296" t="s">
        <v>2617</v>
      </c>
      <c r="B4" s="297" t="s">
        <v>2618</v>
      </c>
      <c r="C4" s="299">
        <v>100</v>
      </c>
      <c r="D4" s="401" t="s">
        <v>2619</v>
      </c>
      <c r="E4" s="395"/>
      <c r="F4" s="395"/>
      <c r="G4" s="292" t="s">
        <v>2620</v>
      </c>
      <c r="H4" s="299" t="s">
        <v>2621</v>
      </c>
      <c r="K4" s="300"/>
      <c r="L4" s="300"/>
    </row>
    <row r="5" spans="1:12" ht="15" customHeight="1" x14ac:dyDescent="0.25">
      <c r="A5" s="296" t="s">
        <v>2622</v>
      </c>
      <c r="B5" s="301"/>
      <c r="C5" s="299" t="s">
        <v>2623</v>
      </c>
      <c r="D5" s="401" t="s">
        <v>2624</v>
      </c>
      <c r="E5" s="395"/>
      <c r="F5" s="395"/>
      <c r="G5" s="297" t="s">
        <v>2625</v>
      </c>
      <c r="H5" s="302" t="s">
        <v>2626</v>
      </c>
      <c r="K5" s="300"/>
      <c r="L5" s="300"/>
    </row>
    <row r="6" spans="1:12" ht="15" customHeight="1" x14ac:dyDescent="0.25">
      <c r="A6" s="296" t="s">
        <v>2627</v>
      </c>
      <c r="B6" s="292" t="s">
        <v>2620</v>
      </c>
      <c r="C6" s="299" t="s">
        <v>2628</v>
      </c>
      <c r="D6" s="401" t="s">
        <v>2629</v>
      </c>
      <c r="E6" s="395"/>
      <c r="F6" s="395"/>
      <c r="G6" s="297" t="s">
        <v>2620</v>
      </c>
      <c r="H6" s="302" t="s">
        <v>2621</v>
      </c>
      <c r="K6" s="300"/>
      <c r="L6" s="300"/>
    </row>
    <row r="7" spans="1:12" ht="15" customHeight="1" thickBot="1" x14ac:dyDescent="0.3">
      <c r="A7" s="303" t="s">
        <v>2630</v>
      </c>
      <c r="B7" s="297" t="s">
        <v>2618</v>
      </c>
      <c r="C7" s="299" t="s">
        <v>2628</v>
      </c>
      <c r="D7" s="402" t="s">
        <v>2631</v>
      </c>
      <c r="E7" s="399"/>
      <c r="F7" s="399"/>
      <c r="G7" s="304" t="s">
        <v>2620</v>
      </c>
      <c r="H7" s="305" t="s">
        <v>2628</v>
      </c>
      <c r="K7" s="300"/>
      <c r="L7" s="300"/>
    </row>
    <row r="8" spans="1:12" ht="15" customHeight="1" thickBot="1" x14ac:dyDescent="0.3">
      <c r="A8" s="306" t="s">
        <v>2632</v>
      </c>
      <c r="B8" s="292" t="s">
        <v>2618</v>
      </c>
      <c r="C8" s="293">
        <v>2</v>
      </c>
      <c r="D8" s="307"/>
      <c r="E8" s="307"/>
      <c r="F8" s="307"/>
      <c r="G8" s="307"/>
      <c r="H8" s="307"/>
      <c r="K8" s="300"/>
      <c r="L8" s="300"/>
    </row>
    <row r="9" spans="1:12" ht="15" customHeight="1" thickBot="1" x14ac:dyDescent="0.3">
      <c r="A9" s="296" t="s">
        <v>2633</v>
      </c>
      <c r="B9" s="292" t="s">
        <v>2620</v>
      </c>
      <c r="C9" s="299" t="s">
        <v>2628</v>
      </c>
      <c r="D9" s="403" t="s">
        <v>2634</v>
      </c>
      <c r="E9" s="404"/>
      <c r="F9" s="404"/>
      <c r="G9" s="308" t="s">
        <v>2612</v>
      </c>
      <c r="H9" s="309">
        <v>2479.5</v>
      </c>
    </row>
    <row r="10" spans="1:12" ht="15" customHeight="1" thickBot="1" x14ac:dyDescent="0.3">
      <c r="A10" s="296" t="s">
        <v>2635</v>
      </c>
      <c r="B10" s="292" t="s">
        <v>2620</v>
      </c>
      <c r="C10" s="299" t="s">
        <v>2628</v>
      </c>
      <c r="D10" s="307"/>
      <c r="E10" s="307"/>
      <c r="F10" s="307"/>
      <c r="G10" s="307"/>
      <c r="H10" s="307"/>
    </row>
    <row r="11" spans="1:12" ht="15" customHeight="1" x14ac:dyDescent="0.25">
      <c r="A11" s="303" t="s">
        <v>2636</v>
      </c>
      <c r="B11" s="297" t="s">
        <v>2637</v>
      </c>
      <c r="C11" s="299" t="s">
        <v>2628</v>
      </c>
      <c r="D11" s="310"/>
      <c r="E11" s="311"/>
      <c r="F11" s="312" t="s">
        <v>2608</v>
      </c>
      <c r="G11" s="313" t="s">
        <v>435</v>
      </c>
      <c r="H11" s="314" t="s">
        <v>437</v>
      </c>
      <c r="I11" s="315"/>
      <c r="J11" s="316"/>
      <c r="K11" s="317"/>
    </row>
    <row r="12" spans="1:12" ht="15" customHeight="1" x14ac:dyDescent="0.25">
      <c r="A12" s="296" t="s">
        <v>2638</v>
      </c>
      <c r="B12" s="292" t="s">
        <v>2620</v>
      </c>
      <c r="C12" s="299" t="s">
        <v>2628</v>
      </c>
      <c r="D12" s="394" t="s">
        <v>2423</v>
      </c>
      <c r="E12" s="395"/>
      <c r="F12" s="396"/>
      <c r="G12" s="318">
        <v>99839</v>
      </c>
      <c r="H12" s="319">
        <v>3427</v>
      </c>
    </row>
    <row r="13" spans="1:12" ht="15" customHeight="1" thickBot="1" x14ac:dyDescent="0.3">
      <c r="A13" s="320" t="s">
        <v>2639</v>
      </c>
      <c r="B13" s="321" t="s">
        <v>2612</v>
      </c>
      <c r="C13" s="322">
        <v>3525.1</v>
      </c>
      <c r="D13" s="323" t="s">
        <v>2419</v>
      </c>
      <c r="E13" s="324"/>
      <c r="F13" s="325"/>
      <c r="G13" s="318">
        <v>127619</v>
      </c>
      <c r="H13" s="319">
        <v>6901</v>
      </c>
    </row>
    <row r="14" spans="1:12" ht="15" customHeight="1" thickBot="1" x14ac:dyDescent="0.3">
      <c r="A14" s="326" t="s">
        <v>2640</v>
      </c>
      <c r="B14" s="312" t="s">
        <v>2641</v>
      </c>
      <c r="C14" s="322">
        <v>557.20000000000005</v>
      </c>
      <c r="D14" s="397" t="s">
        <v>2427</v>
      </c>
      <c r="E14" s="395"/>
      <c r="F14" s="396"/>
      <c r="G14" s="318">
        <v>120400</v>
      </c>
      <c r="H14" s="319">
        <v>5691</v>
      </c>
      <c r="I14" s="327"/>
      <c r="J14" s="327"/>
    </row>
    <row r="15" spans="1:12" ht="19.5" customHeight="1" x14ac:dyDescent="0.25">
      <c r="A15" s="328" t="s">
        <v>2642</v>
      </c>
      <c r="B15" s="312"/>
      <c r="C15" s="329"/>
      <c r="D15" s="397" t="s">
        <v>2643</v>
      </c>
      <c r="E15" s="395"/>
      <c r="F15" s="396"/>
      <c r="G15" s="330">
        <v>10712.6</v>
      </c>
      <c r="H15" s="331"/>
    </row>
    <row r="16" spans="1:12" ht="15.75" customHeight="1" thickBot="1" x14ac:dyDescent="0.3">
      <c r="A16" s="332" t="s">
        <v>2644</v>
      </c>
      <c r="B16" s="292" t="s">
        <v>2612</v>
      </c>
      <c r="C16" s="333">
        <v>0</v>
      </c>
      <c r="D16" s="398" t="s">
        <v>2645</v>
      </c>
      <c r="E16" s="399"/>
      <c r="F16" s="400"/>
      <c r="G16" s="334">
        <v>7443.6999999999989</v>
      </c>
      <c r="H16" s="307"/>
    </row>
    <row r="17" spans="1:12" ht="12.75" customHeight="1" thickBot="1" x14ac:dyDescent="0.3">
      <c r="A17" s="335" t="s">
        <v>2646</v>
      </c>
      <c r="B17" s="321" t="s">
        <v>2612</v>
      </c>
      <c r="C17" s="336">
        <v>0</v>
      </c>
      <c r="D17" s="337"/>
      <c r="E17" s="337"/>
      <c r="F17" s="337"/>
      <c r="G17" s="337" t="s">
        <v>2608</v>
      </c>
      <c r="H17" s="307"/>
    </row>
    <row r="18" spans="1:12" ht="15" customHeight="1" x14ac:dyDescent="0.25">
      <c r="A18" s="326" t="s">
        <v>2647</v>
      </c>
      <c r="B18" s="312" t="s">
        <v>2648</v>
      </c>
      <c r="C18" s="338" t="str">
        <f>IF(C20&lt;&gt;0,"Y","N")</f>
        <v>N</v>
      </c>
      <c r="D18" s="339"/>
      <c r="E18" s="339"/>
      <c r="F18" s="339"/>
      <c r="G18" s="339"/>
      <c r="H18" s="331"/>
      <c r="I18" s="327"/>
      <c r="J18" s="327"/>
    </row>
    <row r="19" spans="1:12" ht="12.75" customHeight="1" x14ac:dyDescent="0.25">
      <c r="A19" s="296" t="s">
        <v>2649</v>
      </c>
      <c r="B19" s="292" t="s">
        <v>2650</v>
      </c>
      <c r="C19" s="340"/>
      <c r="D19" s="339"/>
      <c r="E19" s="339"/>
      <c r="F19" s="339"/>
      <c r="G19" s="339"/>
      <c r="H19" s="331"/>
    </row>
    <row r="20" spans="1:12" ht="12.75" customHeight="1" thickBot="1" x14ac:dyDescent="0.3">
      <c r="A20" s="335" t="s">
        <v>2403</v>
      </c>
      <c r="B20" s="321" t="s">
        <v>2612</v>
      </c>
      <c r="C20" s="341">
        <v>0</v>
      </c>
      <c r="D20" s="337"/>
      <c r="E20" s="337"/>
      <c r="F20" s="337"/>
      <c r="G20" s="339"/>
      <c r="H20" s="331"/>
      <c r="I20" s="327"/>
      <c r="J20" s="327"/>
    </row>
    <row r="21" spans="1:12" ht="15" customHeight="1" x14ac:dyDescent="0.25">
      <c r="A21" s="342" t="s">
        <v>2406</v>
      </c>
      <c r="B21" s="343" t="s">
        <v>2612</v>
      </c>
      <c r="C21" s="344" t="s">
        <v>2651</v>
      </c>
      <c r="D21" s="345" t="s">
        <v>2652</v>
      </c>
      <c r="E21" s="346"/>
      <c r="F21" s="346"/>
      <c r="G21" s="307"/>
      <c r="H21" s="307"/>
    </row>
    <row r="22" spans="1:12" ht="15" customHeight="1" x14ac:dyDescent="0.25">
      <c r="A22" s="347" t="s">
        <v>163</v>
      </c>
      <c r="B22" s="348"/>
      <c r="C22" s="349">
        <v>25116.7</v>
      </c>
      <c r="D22" s="299">
        <v>31111.599999999999</v>
      </c>
      <c r="E22" s="346"/>
      <c r="F22" s="346"/>
      <c r="G22" s="307"/>
      <c r="H22" s="307"/>
    </row>
    <row r="23" spans="1:12" ht="12.75" customHeight="1" x14ac:dyDescent="0.25">
      <c r="A23" s="350" t="s">
        <v>1161</v>
      </c>
      <c r="B23" s="297"/>
      <c r="C23" s="349">
        <v>0</v>
      </c>
      <c r="D23" s="299">
        <v>0</v>
      </c>
      <c r="E23" s="351"/>
      <c r="F23" s="351"/>
      <c r="G23" s="352"/>
      <c r="H23" s="307"/>
    </row>
    <row r="24" spans="1:12" ht="12.75" customHeight="1" x14ac:dyDescent="0.25">
      <c r="A24" s="350" t="s">
        <v>1162</v>
      </c>
      <c r="B24" s="297"/>
      <c r="C24" s="349">
        <v>0</v>
      </c>
      <c r="D24" s="299">
        <v>0</v>
      </c>
      <c r="E24" s="351"/>
      <c r="F24" s="351"/>
      <c r="G24" s="337"/>
      <c r="H24" s="307"/>
    </row>
    <row r="25" spans="1:12" ht="12.75" customHeight="1" x14ac:dyDescent="0.25">
      <c r="A25" s="353" t="s">
        <v>1163</v>
      </c>
      <c r="B25" s="297"/>
      <c r="C25" s="349">
        <v>0</v>
      </c>
      <c r="D25" s="299">
        <v>0</v>
      </c>
      <c r="E25" s="351"/>
      <c r="F25" s="351"/>
      <c r="G25" s="354"/>
      <c r="H25" s="307"/>
    </row>
    <row r="26" spans="1:12" ht="15.75" customHeight="1" x14ac:dyDescent="0.25">
      <c r="A26" s="353" t="s">
        <v>174</v>
      </c>
      <c r="B26" s="297"/>
      <c r="C26" s="349">
        <v>0</v>
      </c>
      <c r="D26" s="299">
        <v>0</v>
      </c>
      <c r="E26" s="351"/>
      <c r="F26" s="351"/>
      <c r="G26" s="354"/>
      <c r="H26" s="307"/>
    </row>
    <row r="27" spans="1:12" ht="12.75" customHeight="1" x14ac:dyDescent="0.25">
      <c r="A27" s="353" t="s">
        <v>176</v>
      </c>
      <c r="B27" s="297"/>
      <c r="C27" s="349">
        <v>0</v>
      </c>
      <c r="D27" s="299">
        <v>0</v>
      </c>
      <c r="E27" s="351"/>
      <c r="F27" s="351"/>
      <c r="G27" s="354"/>
      <c r="H27" s="307"/>
    </row>
    <row r="28" spans="1:12" ht="12.75" customHeight="1" x14ac:dyDescent="0.25">
      <c r="A28" s="353" t="s">
        <v>1164</v>
      </c>
      <c r="B28" s="297"/>
      <c r="C28" s="349">
        <v>0</v>
      </c>
      <c r="D28" s="299">
        <v>0</v>
      </c>
      <c r="E28" s="351"/>
      <c r="F28" s="351"/>
      <c r="G28" s="354"/>
      <c r="H28" s="307"/>
    </row>
    <row r="29" spans="1:12" ht="12.75" customHeight="1" x14ac:dyDescent="0.25">
      <c r="A29" s="353" t="s">
        <v>178</v>
      </c>
      <c r="B29" s="297"/>
      <c r="C29" s="349">
        <v>0</v>
      </c>
      <c r="D29" s="299">
        <v>0</v>
      </c>
      <c r="E29" s="351"/>
      <c r="F29" s="351"/>
      <c r="G29" s="354" t="s">
        <v>2608</v>
      </c>
      <c r="H29" s="331"/>
      <c r="K29" s="327"/>
      <c r="L29" s="327"/>
    </row>
    <row r="30" spans="1:12" ht="15" customHeight="1" x14ac:dyDescent="0.25">
      <c r="A30" s="353" t="s">
        <v>1171</v>
      </c>
      <c r="B30" s="297"/>
      <c r="C30" s="349">
        <v>0</v>
      </c>
      <c r="D30" s="299">
        <v>0</v>
      </c>
      <c r="E30" s="351"/>
      <c r="F30" s="351"/>
      <c r="G30" s="355"/>
      <c r="H30" s="307"/>
      <c r="J30" s="315"/>
      <c r="K30" s="316"/>
    </row>
    <row r="31" spans="1:12" ht="12.75" customHeight="1" x14ac:dyDescent="0.25">
      <c r="A31" s="353" t="s">
        <v>167</v>
      </c>
      <c r="B31" s="297"/>
      <c r="C31" s="349">
        <v>0</v>
      </c>
      <c r="D31" s="299">
        <v>0</v>
      </c>
      <c r="E31" s="351"/>
      <c r="F31" s="351"/>
      <c r="G31" s="337"/>
      <c r="H31" s="307"/>
      <c r="J31" s="298"/>
      <c r="K31" s="316"/>
    </row>
    <row r="32" spans="1:12" ht="12.75" customHeight="1" x14ac:dyDescent="0.25">
      <c r="A32" s="353" t="s">
        <v>182</v>
      </c>
      <c r="B32" s="297"/>
      <c r="C32" s="349">
        <v>0</v>
      </c>
      <c r="D32" s="299">
        <v>0</v>
      </c>
      <c r="E32" s="351"/>
      <c r="F32" s="351"/>
      <c r="G32" s="337"/>
      <c r="H32" s="307"/>
    </row>
    <row r="33" spans="1:12" ht="12.75" customHeight="1" thickBot="1" x14ac:dyDescent="0.3">
      <c r="A33" s="356" t="s">
        <v>1165</v>
      </c>
      <c r="B33" s="304"/>
      <c r="C33" s="357">
        <v>0</v>
      </c>
      <c r="D33" s="322">
        <v>0</v>
      </c>
      <c r="E33" s="351"/>
      <c r="F33" s="351"/>
      <c r="G33" s="337"/>
      <c r="H33" s="307"/>
    </row>
    <row r="34" spans="1:12" ht="12.75" customHeight="1" x14ac:dyDescent="0.25">
      <c r="A34" s="358" t="s">
        <v>2653</v>
      </c>
      <c r="B34" s="359"/>
      <c r="C34" s="313" t="s">
        <v>2654</v>
      </c>
      <c r="D34" s="360" t="s">
        <v>2655</v>
      </c>
      <c r="E34" s="361" t="s">
        <v>2656</v>
      </c>
      <c r="F34" s="361" t="s">
        <v>2657</v>
      </c>
      <c r="G34" s="314" t="s">
        <v>2658</v>
      </c>
      <c r="H34" s="307"/>
    </row>
    <row r="35" spans="1:12" ht="12.75" customHeight="1" thickBot="1" x14ac:dyDescent="0.3">
      <c r="A35" s="362" t="s">
        <v>2659</v>
      </c>
      <c r="B35" s="363"/>
      <c r="C35" s="364"/>
      <c r="D35" s="364" t="s">
        <v>2660</v>
      </c>
      <c r="E35" s="364"/>
      <c r="F35" s="364"/>
      <c r="G35" s="341"/>
      <c r="H35" s="307"/>
    </row>
    <row r="36" spans="1:12" ht="15" customHeight="1" x14ac:dyDescent="0.25">
      <c r="A36" s="326" t="s">
        <v>2661</v>
      </c>
      <c r="B36" s="365"/>
      <c r="C36" s="366" t="s">
        <v>2662</v>
      </c>
      <c r="D36" s="366" t="s">
        <v>2663</v>
      </c>
      <c r="E36" s="367" t="s">
        <v>2664</v>
      </c>
      <c r="F36" s="367" t="s">
        <v>2665</v>
      </c>
      <c r="G36" s="368" t="s">
        <v>2666</v>
      </c>
      <c r="H36" s="307"/>
      <c r="K36" s="369"/>
    </row>
    <row r="37" spans="1:12" ht="12.75" customHeight="1" thickBot="1" x14ac:dyDescent="0.3">
      <c r="A37" s="370"/>
      <c r="B37" s="371" t="s">
        <v>2612</v>
      </c>
      <c r="C37" s="357">
        <v>1489.4</v>
      </c>
      <c r="D37" s="357">
        <v>1727.5</v>
      </c>
      <c r="E37" s="357">
        <v>2361.6999999999998</v>
      </c>
      <c r="F37" s="357">
        <v>3552.3</v>
      </c>
      <c r="G37" s="322">
        <v>21423.5</v>
      </c>
      <c r="H37" s="307"/>
    </row>
    <row r="38" spans="1:12" ht="19.5" customHeight="1" x14ac:dyDescent="0.25">
      <c r="A38" s="326" t="s">
        <v>2667</v>
      </c>
      <c r="B38" s="365"/>
      <c r="C38" s="366" t="s">
        <v>2668</v>
      </c>
      <c r="D38" s="366" t="s">
        <v>2669</v>
      </c>
      <c r="E38" s="367" t="s">
        <v>2670</v>
      </c>
      <c r="F38" s="367" t="s">
        <v>2671</v>
      </c>
      <c r="G38" s="367" t="s">
        <v>2672</v>
      </c>
      <c r="H38" s="368" t="s">
        <v>2673</v>
      </c>
      <c r="L38" s="327"/>
    </row>
    <row r="39" spans="1:12" ht="15" customHeight="1" thickBot="1" x14ac:dyDescent="0.3">
      <c r="A39" s="370"/>
      <c r="B39" s="371" t="s">
        <v>2612</v>
      </c>
      <c r="C39" s="357">
        <v>1316.1</v>
      </c>
      <c r="D39" s="357">
        <v>2546.1999999999998</v>
      </c>
      <c r="E39" s="357">
        <v>2960.8</v>
      </c>
      <c r="F39" s="357">
        <v>7351.5</v>
      </c>
      <c r="G39" s="357">
        <v>12129.9</v>
      </c>
      <c r="H39" s="322">
        <v>4249.8999999999996</v>
      </c>
    </row>
    <row r="41" spans="1:12" x14ac:dyDescent="0.25">
      <c r="A41" s="372" t="s">
        <v>2674</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2598425196850394" header="0.78740157480314965" footer="0.78740157480314965"/>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4" sqref="D84"/>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5" t="s">
        <v>1129</v>
      </c>
      <c r="B1" s="405"/>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81.84</v>
      </c>
      <c r="H75" s="21"/>
    </row>
    <row r="76" spans="1:14" x14ac:dyDescent="0.25">
      <c r="A76" s="23" t="s">
        <v>1092</v>
      </c>
      <c r="B76" s="23" t="s">
        <v>1124</v>
      </c>
      <c r="C76" s="23">
        <v>83.04</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9.3711349485732273E-7</v>
      </c>
      <c r="D82" s="223">
        <v>0</v>
      </c>
      <c r="E82" s="186"/>
      <c r="F82" s="186"/>
      <c r="G82" s="224">
        <f>C82+D82</f>
        <v>9.3711349485732273E-7</v>
      </c>
      <c r="H82" s="21"/>
    </row>
    <row r="83" spans="1:8" x14ac:dyDescent="0.25">
      <c r="A83" s="23" t="s">
        <v>1099</v>
      </c>
      <c r="B83" s="186" t="s">
        <v>1114</v>
      </c>
      <c r="C83" s="223">
        <v>3.4162215920861095E-4</v>
      </c>
      <c r="D83" s="223">
        <v>1.0129470650364052E-5</v>
      </c>
      <c r="G83" s="225">
        <f t="shared" ref="G83:G86" si="0">C83+D83</f>
        <v>3.5175162985897501E-4</v>
      </c>
      <c r="H83" s="21"/>
    </row>
    <row r="84" spans="1:8" x14ac:dyDescent="0.25">
      <c r="A84" s="23" t="s">
        <v>1100</v>
      </c>
      <c r="B84" s="186" t="s">
        <v>1112</v>
      </c>
      <c r="C84" s="223">
        <v>1.5126166566651331E-4</v>
      </c>
      <c r="D84" s="223">
        <v>1.1465696416535609E-5</v>
      </c>
      <c r="G84" s="225">
        <f t="shared" si="0"/>
        <v>1.6272736208304892E-4</v>
      </c>
      <c r="H84" s="21"/>
    </row>
    <row r="85" spans="1:8" x14ac:dyDescent="0.25">
      <c r="A85" s="23" t="s">
        <v>1101</v>
      </c>
      <c r="B85" s="186" t="s">
        <v>1113</v>
      </c>
      <c r="C85" s="223">
        <v>1.5455592727338014E-4</v>
      </c>
      <c r="D85" s="223">
        <v>2.3302273173278148E-5</v>
      </c>
      <c r="G85" s="225">
        <f t="shared" si="0"/>
        <v>1.7785820044665827E-4</v>
      </c>
      <c r="H85" s="21"/>
    </row>
    <row r="86" spans="1:8" x14ac:dyDescent="0.25">
      <c r="A86" s="23" t="s">
        <v>1116</v>
      </c>
      <c r="B86" s="186" t="s">
        <v>1115</v>
      </c>
      <c r="C86" s="223">
        <v>3.9604471413350747E-5</v>
      </c>
      <c r="D86" s="223">
        <v>1.2466166722924739E-5</v>
      </c>
      <c r="G86" s="225">
        <f t="shared" si="0"/>
        <v>5.2070638136275485E-5</v>
      </c>
      <c r="H86" s="21"/>
    </row>
    <row r="87" spans="1:8" outlineLevel="1" x14ac:dyDescent="0.25">
      <c r="A87" s="23" t="s">
        <v>1102</v>
      </c>
      <c r="C87" s="380"/>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sqref="A1:B1"/>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7" t="s">
        <v>1129</v>
      </c>
      <c r="B1" s="407"/>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08" t="s">
        <v>1772</v>
      </c>
      <c r="C6" s="409"/>
      <c r="D6" s="182"/>
      <c r="E6" s="185"/>
      <c r="F6" s="185"/>
      <c r="G6" s="185"/>
    </row>
    <row r="7" spans="1:7" x14ac:dyDescent="0.25">
      <c r="A7" s="233"/>
      <c r="B7" s="410" t="s">
        <v>1236</v>
      </c>
      <c r="C7" s="410"/>
      <c r="D7" s="234"/>
      <c r="E7" s="182"/>
      <c r="F7" s="182"/>
      <c r="G7" s="182"/>
    </row>
    <row r="8" spans="1:7" x14ac:dyDescent="0.25">
      <c r="A8" s="182"/>
      <c r="B8" s="411" t="s">
        <v>1237</v>
      </c>
      <c r="C8" s="412"/>
      <c r="D8" s="234"/>
      <c r="E8" s="182"/>
      <c r="F8" s="182"/>
      <c r="G8" s="182"/>
    </row>
    <row r="9" spans="1:7" x14ac:dyDescent="0.25">
      <c r="A9" s="182"/>
      <c r="B9" s="413" t="s">
        <v>1238</v>
      </c>
      <c r="C9" s="414"/>
      <c r="D9" s="234"/>
      <c r="E9" s="182"/>
      <c r="F9" s="182"/>
      <c r="G9" s="182"/>
    </row>
    <row r="10" spans="1:7" ht="15.75" thickBot="1" x14ac:dyDescent="0.3">
      <c r="A10" s="182"/>
      <c r="B10" s="415" t="s">
        <v>1239</v>
      </c>
      <c r="C10" s="416"/>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6" t="s">
        <v>1236</v>
      </c>
      <c r="C14" s="406"/>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9231.9</v>
      </c>
      <c r="D16" s="238">
        <v>31240</v>
      </c>
      <c r="F16" s="172">
        <v>0.30209999999999998</v>
      </c>
      <c r="G16" s="172">
        <v>0.23219999999999999</v>
      </c>
    </row>
    <row r="17" spans="1:7" x14ac:dyDescent="0.25">
      <c r="A17" s="182" t="s">
        <v>1247</v>
      </c>
      <c r="B17" s="184" t="s">
        <v>1751</v>
      </c>
      <c r="C17" s="237">
        <v>0</v>
      </c>
      <c r="D17" s="238">
        <v>0</v>
      </c>
      <c r="F17" s="172">
        <v>0</v>
      </c>
      <c r="G17" s="172">
        <v>0</v>
      </c>
    </row>
    <row r="18" spans="1:7" x14ac:dyDescent="0.25">
      <c r="A18" s="182" t="s">
        <v>1248</v>
      </c>
      <c r="B18" s="184" t="s">
        <v>1250</v>
      </c>
      <c r="C18" s="237">
        <v>0</v>
      </c>
      <c r="D18" s="238">
        <v>0</v>
      </c>
      <c r="F18" s="172">
        <v>0</v>
      </c>
      <c r="G18" s="172">
        <v>0</v>
      </c>
    </row>
    <row r="19" spans="1:7" x14ac:dyDescent="0.25">
      <c r="A19" s="182" t="s">
        <v>1249</v>
      </c>
      <c r="B19" s="184" t="s">
        <v>1568</v>
      </c>
      <c r="C19" s="239">
        <f>SUM(C16:C18)</f>
        <v>9231.9</v>
      </c>
      <c r="D19" s="240">
        <f>SUM(D16:D18)</f>
        <v>31240</v>
      </c>
      <c r="F19" s="172">
        <f>SUM(F16:F18)</f>
        <v>0.30209999999999998</v>
      </c>
      <c r="G19" s="172">
        <f>SUM(G16:G18)</f>
        <v>0.23219999999999999</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6" t="s">
        <v>1237</v>
      </c>
      <c r="C25" s="406"/>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6078.7</v>
      </c>
      <c r="D27" s="190"/>
      <c r="E27" s="182"/>
      <c r="F27" s="172">
        <v>0.65800000000000003</v>
      </c>
    </row>
    <row r="28" spans="1:7" x14ac:dyDescent="0.25">
      <c r="A28" s="182" t="s">
        <v>1254</v>
      </c>
      <c r="B28" s="182" t="s">
        <v>437</v>
      </c>
      <c r="C28" s="243">
        <v>3153.2</v>
      </c>
      <c r="D28" s="190"/>
      <c r="E28" s="182"/>
      <c r="F28" s="172">
        <v>0.34200000000000003</v>
      </c>
    </row>
    <row r="29" spans="1:7" x14ac:dyDescent="0.25">
      <c r="A29" s="182" t="s">
        <v>1255</v>
      </c>
      <c r="B29" s="182" t="s">
        <v>96</v>
      </c>
      <c r="C29" s="243">
        <v>0</v>
      </c>
      <c r="D29" s="190"/>
      <c r="E29" s="182"/>
      <c r="F29" s="172">
        <v>0</v>
      </c>
    </row>
    <row r="30" spans="1:7" x14ac:dyDescent="0.25">
      <c r="A30" s="182" t="s">
        <v>1256</v>
      </c>
      <c r="B30" s="244" t="s">
        <v>98</v>
      </c>
      <c r="C30" s="190">
        <f>SUM(C27:C29)</f>
        <v>9231.9</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54">
        <v>29573</v>
      </c>
      <c r="D50" s="254">
        <v>1667</v>
      </c>
      <c r="E50" s="182"/>
      <c r="F50" s="189">
        <v>1</v>
      </c>
      <c r="G50" s="184"/>
    </row>
    <row r="51" spans="1:7" x14ac:dyDescent="0.25">
      <c r="A51" s="182" t="s">
        <v>1276</v>
      </c>
      <c r="B51" s="248" t="s">
        <v>459</v>
      </c>
      <c r="C51" s="249"/>
      <c r="D51" s="249"/>
      <c r="E51" s="182"/>
      <c r="F51" s="182"/>
      <c r="G51" s="184"/>
    </row>
    <row r="52" spans="1:7" x14ac:dyDescent="0.25">
      <c r="A52" s="182" t="s">
        <v>1277</v>
      </c>
      <c r="B52" s="248" t="s">
        <v>461</v>
      </c>
      <c r="C52" s="249"/>
      <c r="D52" s="249"/>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v>2.8000000000000001E-2</v>
      </c>
      <c r="D58" s="200">
        <v>9.7000000000000003E-2</v>
      </c>
      <c r="E58" s="189"/>
      <c r="F58" s="179">
        <v>0.125</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0" t="s">
        <v>477</v>
      </c>
      <c r="C66" s="163">
        <f>SUM(C67:C93)</f>
        <v>0.65800000000000003</v>
      </c>
      <c r="D66" s="163">
        <f>SUM(D67:D93)</f>
        <v>0.34200000000000003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0.65800000000000003</v>
      </c>
      <c r="D77" s="200">
        <v>0.34200000000000003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0"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0"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3.73E-2</v>
      </c>
      <c r="D121" s="200">
        <v>1.2E-2</v>
      </c>
      <c r="E121" s="179"/>
      <c r="F121" s="179">
        <f>C121+D121</f>
        <v>4.9299999999999997E-2</v>
      </c>
      <c r="G121" s="184"/>
    </row>
    <row r="122" spans="1:7" x14ac:dyDescent="0.25">
      <c r="A122" s="182" t="s">
        <v>1334</v>
      </c>
      <c r="B122" s="242" t="s">
        <v>2216</v>
      </c>
      <c r="C122" s="200">
        <v>0.34320000000000001</v>
      </c>
      <c r="D122" s="200">
        <v>0.15870000000000001</v>
      </c>
      <c r="E122" s="179"/>
      <c r="F122" s="179">
        <f t="shared" ref="F122:F136" si="3">C122+D122</f>
        <v>0.50190000000000001</v>
      </c>
      <c r="G122" s="184"/>
    </row>
    <row r="123" spans="1:7" x14ac:dyDescent="0.25">
      <c r="A123" s="182" t="s">
        <v>1335</v>
      </c>
      <c r="B123" s="242" t="s">
        <v>2217</v>
      </c>
      <c r="C123" s="200">
        <v>4.99E-2</v>
      </c>
      <c r="D123" s="200">
        <v>3.95E-2</v>
      </c>
      <c r="E123" s="179"/>
      <c r="F123" s="179">
        <f t="shared" si="3"/>
        <v>8.9400000000000007E-2</v>
      </c>
      <c r="G123" s="184"/>
    </row>
    <row r="124" spans="1:7" x14ac:dyDescent="0.25">
      <c r="A124" s="182" t="s">
        <v>1336</v>
      </c>
      <c r="B124" s="242" t="s">
        <v>2218</v>
      </c>
      <c r="C124" s="200">
        <v>1.34E-2</v>
      </c>
      <c r="D124" s="200">
        <v>1.4E-3</v>
      </c>
      <c r="E124" s="179"/>
      <c r="F124" s="179">
        <f t="shared" si="3"/>
        <v>1.4800000000000001E-2</v>
      </c>
      <c r="G124" s="184"/>
    </row>
    <row r="125" spans="1:7" x14ac:dyDescent="0.25">
      <c r="A125" s="182" t="s">
        <v>1337</v>
      </c>
      <c r="B125" s="242" t="s">
        <v>2219</v>
      </c>
      <c r="C125" s="200">
        <v>1.8E-3</v>
      </c>
      <c r="D125" s="200">
        <v>1E-4</v>
      </c>
      <c r="E125" s="179"/>
      <c r="F125" s="179">
        <f t="shared" si="3"/>
        <v>1.9E-3</v>
      </c>
      <c r="G125" s="184"/>
    </row>
    <row r="126" spans="1:7" x14ac:dyDescent="0.25">
      <c r="A126" s="182" t="s">
        <v>1338</v>
      </c>
      <c r="B126" s="242" t="s">
        <v>2220</v>
      </c>
      <c r="C126" s="200">
        <v>3.2099999999999997E-2</v>
      </c>
      <c r="D126" s="200">
        <v>2.8299999999999999E-2</v>
      </c>
      <c r="E126" s="179"/>
      <c r="F126" s="179">
        <f t="shared" si="3"/>
        <v>6.0399999999999995E-2</v>
      </c>
      <c r="G126" s="184"/>
    </row>
    <row r="127" spans="1:7" x14ac:dyDescent="0.25">
      <c r="A127" s="182" t="s">
        <v>1339</v>
      </c>
      <c r="B127" s="242" t="s">
        <v>2221</v>
      </c>
      <c r="C127" s="200">
        <v>3.6499999999999998E-2</v>
      </c>
      <c r="D127" s="200">
        <v>4.0399999999999998E-2</v>
      </c>
      <c r="E127" s="179"/>
      <c r="F127" s="179">
        <f t="shared" si="3"/>
        <v>7.6899999999999996E-2</v>
      </c>
      <c r="G127" s="184"/>
    </row>
    <row r="128" spans="1:7" x14ac:dyDescent="0.25">
      <c r="A128" s="182" t="s">
        <v>1340</v>
      </c>
      <c r="B128" s="242" t="s">
        <v>2222</v>
      </c>
      <c r="C128" s="200">
        <v>6.3E-3</v>
      </c>
      <c r="D128" s="200">
        <v>2.3999999999999998E-3</v>
      </c>
      <c r="E128" s="179"/>
      <c r="F128" s="179">
        <f t="shared" si="3"/>
        <v>8.6999999999999994E-3</v>
      </c>
      <c r="G128" s="184"/>
    </row>
    <row r="129" spans="1:7" x14ac:dyDescent="0.25">
      <c r="A129" s="182" t="s">
        <v>1341</v>
      </c>
      <c r="B129" s="242" t="s">
        <v>2223</v>
      </c>
      <c r="C129" s="200">
        <v>2.01E-2</v>
      </c>
      <c r="D129" s="200">
        <v>7.1999999999999998E-3</v>
      </c>
      <c r="E129" s="179"/>
      <c r="F129" s="179">
        <f t="shared" si="3"/>
        <v>2.7299999999999998E-2</v>
      </c>
      <c r="G129" s="184"/>
    </row>
    <row r="130" spans="1:7" x14ac:dyDescent="0.25">
      <c r="A130" s="182" t="s">
        <v>1342</v>
      </c>
      <c r="B130" s="242" t="s">
        <v>2224</v>
      </c>
      <c r="C130" s="200">
        <v>4.2900000000000001E-2</v>
      </c>
      <c r="D130" s="200">
        <v>3.32E-2</v>
      </c>
      <c r="E130" s="179"/>
      <c r="F130" s="179">
        <f t="shared" si="3"/>
        <v>7.6100000000000001E-2</v>
      </c>
      <c r="G130" s="184"/>
    </row>
    <row r="131" spans="1:7" x14ac:dyDescent="0.25">
      <c r="A131" s="182" t="s">
        <v>1343</v>
      </c>
      <c r="B131" s="242" t="s">
        <v>2225</v>
      </c>
      <c r="C131" s="200">
        <v>1.2999999999999999E-2</v>
      </c>
      <c r="D131" s="200">
        <v>2.5000000000000001E-3</v>
      </c>
      <c r="E131" s="179"/>
      <c r="F131" s="179">
        <f t="shared" si="3"/>
        <v>1.55E-2</v>
      </c>
      <c r="G131" s="184"/>
    </row>
    <row r="132" spans="1:7" x14ac:dyDescent="0.25">
      <c r="A132" s="182" t="s">
        <v>1344</v>
      </c>
      <c r="B132" s="242" t="s">
        <v>2226</v>
      </c>
      <c r="C132" s="200">
        <v>6.9999999999999999E-4</v>
      </c>
      <c r="D132" s="200">
        <v>1E-3</v>
      </c>
      <c r="E132" s="179"/>
      <c r="F132" s="179">
        <f t="shared" si="3"/>
        <v>1.7000000000000001E-3</v>
      </c>
      <c r="G132" s="184"/>
    </row>
    <row r="133" spans="1:7" x14ac:dyDescent="0.25">
      <c r="A133" s="182" t="s">
        <v>1345</v>
      </c>
      <c r="B133" s="242" t="s">
        <v>2227</v>
      </c>
      <c r="C133" s="200">
        <v>1.32E-2</v>
      </c>
      <c r="D133" s="200">
        <v>7.1999999999999998E-3</v>
      </c>
      <c r="E133" s="179"/>
      <c r="F133" s="179">
        <f t="shared" si="3"/>
        <v>2.0400000000000001E-2</v>
      </c>
      <c r="G133" s="184"/>
    </row>
    <row r="134" spans="1:7" x14ac:dyDescent="0.25">
      <c r="A134" s="182" t="s">
        <v>1346</v>
      </c>
      <c r="B134" s="242" t="s">
        <v>2228</v>
      </c>
      <c r="C134" s="200">
        <v>3.8999999999999998E-3</v>
      </c>
      <c r="D134" s="200">
        <v>8.9999999999999998E-4</v>
      </c>
      <c r="E134" s="179"/>
      <c r="F134" s="179">
        <f t="shared" si="3"/>
        <v>4.7999999999999996E-3</v>
      </c>
      <c r="G134" s="184"/>
    </row>
    <row r="135" spans="1:7" x14ac:dyDescent="0.25">
      <c r="A135" s="182" t="s">
        <v>1347</v>
      </c>
      <c r="B135" s="242" t="s">
        <v>2229</v>
      </c>
      <c r="C135" s="200">
        <v>3.9E-2</v>
      </c>
      <c r="D135" s="200">
        <v>4.3E-3</v>
      </c>
      <c r="E135" s="179"/>
      <c r="F135" s="179">
        <f t="shared" si="3"/>
        <v>4.3299999999999998E-2</v>
      </c>
      <c r="G135" s="184"/>
    </row>
    <row r="136" spans="1:7" x14ac:dyDescent="0.25">
      <c r="A136" s="182" t="s">
        <v>1348</v>
      </c>
      <c r="B136" s="242" t="s">
        <v>2230</v>
      </c>
      <c r="C136" s="200">
        <v>5.1999999999999998E-3</v>
      </c>
      <c r="D136" s="200">
        <v>2.5000000000000001E-3</v>
      </c>
      <c r="E136" s="179"/>
      <c r="F136" s="179">
        <f t="shared" si="3"/>
        <v>7.7000000000000002E-3</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0.63900000000000001</v>
      </c>
      <c r="D172" s="200">
        <v>0.251</v>
      </c>
      <c r="E172" s="164"/>
      <c r="F172" s="179">
        <f>C172+D172</f>
        <v>0.89</v>
      </c>
      <c r="G172" s="184"/>
    </row>
    <row r="173" spans="1:7" x14ac:dyDescent="0.25">
      <c r="A173" s="182" t="s">
        <v>1384</v>
      </c>
      <c r="B173" s="182" t="s">
        <v>593</v>
      </c>
      <c r="C173" s="200">
        <v>1.9E-2</v>
      </c>
      <c r="D173" s="200">
        <v>9.0999999999999998E-2</v>
      </c>
      <c r="E173" s="164"/>
      <c r="F173" s="179">
        <f>C173+D173</f>
        <v>0.11</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1.9E-2</v>
      </c>
      <c r="D182" s="200">
        <v>7.6999999999999999E-2</v>
      </c>
      <c r="E182" s="164"/>
      <c r="F182" s="179">
        <f>C182+D182</f>
        <v>9.6000000000000002E-2</v>
      </c>
      <c r="G182" s="184"/>
    </row>
    <row r="183" spans="1:7" x14ac:dyDescent="0.25">
      <c r="A183" s="182" t="s">
        <v>1393</v>
      </c>
      <c r="B183" s="182" t="s">
        <v>605</v>
      </c>
      <c r="C183" s="200">
        <v>0.63900000000000001</v>
      </c>
      <c r="D183" s="200">
        <v>0.26500000000000001</v>
      </c>
      <c r="E183" s="164"/>
      <c r="F183" s="179">
        <f>C183+D183</f>
        <v>0.90400000000000003</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2.9000000000000001E-2</v>
      </c>
      <c r="D193" s="200">
        <v>0.01</v>
      </c>
      <c r="E193" s="164"/>
      <c r="F193" s="179">
        <f t="shared" ref="F193:F196" si="4">C193+D193</f>
        <v>3.9E-2</v>
      </c>
      <c r="G193" s="184"/>
    </row>
    <row r="194" spans="1:7" x14ac:dyDescent="0.25">
      <c r="A194" s="182" t="s">
        <v>1403</v>
      </c>
      <c r="B194" s="191" t="s">
        <v>619</v>
      </c>
      <c r="C194" s="200">
        <v>5.6000000000000001E-2</v>
      </c>
      <c r="D194" s="200">
        <v>3.5000000000000003E-2</v>
      </c>
      <c r="E194" s="179"/>
      <c r="F194" s="179">
        <f t="shared" si="4"/>
        <v>9.0999999999999998E-2</v>
      </c>
      <c r="G194" s="184"/>
    </row>
    <row r="195" spans="1:7" x14ac:dyDescent="0.25">
      <c r="A195" s="182" t="s">
        <v>1404</v>
      </c>
      <c r="B195" s="191" t="s">
        <v>621</v>
      </c>
      <c r="C195" s="200">
        <v>0.187</v>
      </c>
      <c r="D195" s="200">
        <v>6.9000000000000006E-2</v>
      </c>
      <c r="E195" s="179"/>
      <c r="F195" s="179">
        <f t="shared" si="4"/>
        <v>0.25600000000000001</v>
      </c>
      <c r="G195" s="184"/>
    </row>
    <row r="196" spans="1:7" x14ac:dyDescent="0.25">
      <c r="A196" s="182" t="s">
        <v>1405</v>
      </c>
      <c r="B196" s="191" t="s">
        <v>623</v>
      </c>
      <c r="C196" s="200">
        <v>0.38600000000000001</v>
      </c>
      <c r="D196" s="200">
        <v>0.22800000000000001</v>
      </c>
      <c r="E196" s="179"/>
      <c r="F196" s="179">
        <f t="shared" si="4"/>
        <v>0.61399999999999999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382">
        <v>3.9312E-4</v>
      </c>
      <c r="D202" s="382">
        <v>1.7329999999999998E-5</v>
      </c>
      <c r="E202" s="387"/>
      <c r="F202" s="382">
        <f>C202+D202</f>
        <v>4.1045000000000003E-4</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1"/>
      <c r="B210" s="252" t="s">
        <v>1224</v>
      </c>
      <c r="C210" s="253"/>
      <c r="D210" s="253"/>
      <c r="E210" s="253"/>
      <c r="F210" s="253"/>
      <c r="G210" s="253"/>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205.6</v>
      </c>
      <c r="D212" s="193">
        <v>29573</v>
      </c>
      <c r="E212" s="183"/>
      <c r="F212" s="168">
        <v>0.65800000000000003</v>
      </c>
      <c r="G212" s="168">
        <v>0.94699999999999995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3699.9</v>
      </c>
      <c r="D215" s="254">
        <v>25844</v>
      </c>
      <c r="E215" s="183"/>
      <c r="F215" s="168">
        <f t="shared" ref="F215:F216" si="5">IF($C$239=0,"",IF(C215="[for completion]","",IF(C215="","",C215/$C$239)))</f>
        <v>0.60866632668169174</v>
      </c>
      <c r="G215" s="168">
        <f t="shared" ref="G215:G216" si="6">IF($D$239=0,"",IF(D215="[for completion]","",IF(D215="","",D215/$D$239)))</f>
        <v>0.87390525141176068</v>
      </c>
    </row>
    <row r="216" spans="1:7" x14ac:dyDescent="0.25">
      <c r="A216" s="182" t="s">
        <v>1409</v>
      </c>
      <c r="B216" s="184" t="s">
        <v>2232</v>
      </c>
      <c r="C216" s="243">
        <v>1513.4</v>
      </c>
      <c r="D216" s="254">
        <v>3366</v>
      </c>
      <c r="E216" s="183"/>
      <c r="F216" s="168">
        <f t="shared" si="5"/>
        <v>0.24896770691101713</v>
      </c>
      <c r="G216" s="168">
        <f t="shared" si="6"/>
        <v>0.11382003854867616</v>
      </c>
    </row>
    <row r="217" spans="1:7" x14ac:dyDescent="0.25">
      <c r="A217" s="182" t="s">
        <v>1410</v>
      </c>
      <c r="B217" s="184" t="s">
        <v>2233</v>
      </c>
      <c r="C217" s="243">
        <v>713.6</v>
      </c>
      <c r="D217" s="254">
        <v>357</v>
      </c>
      <c r="E217" s="183"/>
      <c r="F217" s="168">
        <f t="shared" ref="F217:F238" si="7">IF($C$239=0,"",IF(C217="[for completion]","",IF(C217="","",C217/$C$239)))</f>
        <v>0.11739352164114036</v>
      </c>
      <c r="G217" s="168">
        <f t="shared" ref="G217:G238" si="8">IF($D$239=0,"",IF(D217="[for completion]","",IF(D217="","",D217/$D$239)))</f>
        <v>1.2071822270314139E-2</v>
      </c>
    </row>
    <row r="218" spans="1:7" x14ac:dyDescent="0.25">
      <c r="A218" s="182" t="s">
        <v>1411</v>
      </c>
      <c r="B218" s="184" t="s">
        <v>2234</v>
      </c>
      <c r="C218" s="243">
        <v>151.80000000000001</v>
      </c>
      <c r="D218" s="254">
        <v>6</v>
      </c>
      <c r="E218" s="183"/>
      <c r="F218" s="168">
        <f t="shared" si="7"/>
        <v>2.4972444766150657E-2</v>
      </c>
      <c r="G218" s="168">
        <f t="shared" si="8"/>
        <v>2.0288776924897711E-4</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5" t="s">
        <v>98</v>
      </c>
      <c r="C239" s="239">
        <f>SUM(C215:C238)</f>
        <v>6078.7000000000007</v>
      </c>
      <c r="D239" s="240">
        <f>SUM(D215:D238)</f>
        <v>29573</v>
      </c>
      <c r="E239" s="159"/>
      <c r="F239" s="168">
        <f>SUM(F215:F218)</f>
        <v>0.99999999999999989</v>
      </c>
      <c r="G239" s="168">
        <f>SUM(G215:G218)</f>
        <v>0.99999999999999989</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0.4481</v>
      </c>
      <c r="D241" s="193">
        <v>29573</v>
      </c>
      <c r="E241" s="182"/>
      <c r="F241" s="189">
        <v>0.65800000000000003</v>
      </c>
      <c r="G241" s="189">
        <v>0.94699999999999995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869.7</v>
      </c>
      <c r="D244" s="254">
        <v>7164</v>
      </c>
      <c r="E244" s="182"/>
      <c r="F244" s="172">
        <f t="shared" ref="F244" si="9">IF($C$252=0,"",IF(C244="[for completion]","",IF(C244="","",C244/$C$252)))</f>
        <v>0.14307335450013983</v>
      </c>
      <c r="G244" s="172">
        <f>IF($D$252=0,"",IF(D244="[for completion]","",IF(D244="","",D244/$D$252)))</f>
        <v>0.24224799648327866</v>
      </c>
    </row>
    <row r="245" spans="1:7" x14ac:dyDescent="0.25">
      <c r="A245" s="182" t="s">
        <v>1435</v>
      </c>
      <c r="B245" s="182" t="s">
        <v>674</v>
      </c>
      <c r="C245" s="243">
        <v>693.2</v>
      </c>
      <c r="D245" s="254">
        <v>3437</v>
      </c>
      <c r="E245" s="182"/>
      <c r="F245" s="172">
        <f t="shared" ref="F245:F251" si="10">IF($C$252=0,"",IF(C245="[for completion]","",IF(C245="","",C245/$C$252)))</f>
        <v>0.11403754092157863</v>
      </c>
      <c r="G245" s="172">
        <f t="shared" ref="G245:G251" si="11">IF($D$252=0,"",IF(D245="[for completion]","",IF(D245="","",D245/$D$252)))</f>
        <v>0.11622087715145572</v>
      </c>
    </row>
    <row r="246" spans="1:7" x14ac:dyDescent="0.25">
      <c r="A246" s="182" t="s">
        <v>1436</v>
      </c>
      <c r="B246" s="182" t="s">
        <v>676</v>
      </c>
      <c r="C246" s="243">
        <v>4515.8</v>
      </c>
      <c r="D246" s="254">
        <v>18972</v>
      </c>
      <c r="E246" s="182"/>
      <c r="F246" s="172">
        <f t="shared" si="10"/>
        <v>0.7428891045782815</v>
      </c>
      <c r="G246" s="172">
        <f t="shared" si="11"/>
        <v>0.64153112636526566</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5" t="s">
        <v>98</v>
      </c>
      <c r="C252" s="190">
        <f>SUM(C244:C251)</f>
        <v>6078.7000000000007</v>
      </c>
      <c r="D252" s="193">
        <f>SUM(D244:D246)</f>
        <v>29573</v>
      </c>
      <c r="E252" s="182"/>
      <c r="F252" s="168">
        <f>SUM(F244:F246)</f>
        <v>1</v>
      </c>
      <c r="G252" s="168">
        <f>SUM(G244:G246)</f>
        <v>1</v>
      </c>
    </row>
    <row r="253" spans="1:7" x14ac:dyDescent="0.25">
      <c r="A253" s="182" t="s">
        <v>1443</v>
      </c>
      <c r="B253" s="241" t="s">
        <v>689</v>
      </c>
      <c r="C253" s="243"/>
      <c r="D253" s="254"/>
      <c r="E253" s="182"/>
      <c r="F253" s="172" t="s">
        <v>1246</v>
      </c>
      <c r="G253" s="172" t="s">
        <v>1246</v>
      </c>
    </row>
    <row r="254" spans="1:7" x14ac:dyDescent="0.25">
      <c r="A254" s="182" t="s">
        <v>1444</v>
      </c>
      <c r="B254" s="241" t="s">
        <v>691</v>
      </c>
      <c r="C254" s="243"/>
      <c r="D254" s="254"/>
      <c r="E254" s="182"/>
      <c r="F254" s="172" t="s">
        <v>1246</v>
      </c>
      <c r="G254" s="172" t="s">
        <v>1246</v>
      </c>
    </row>
    <row r="255" spans="1:7" x14ac:dyDescent="0.25">
      <c r="A255" s="182" t="s">
        <v>1445</v>
      </c>
      <c r="B255" s="241" t="s">
        <v>693</v>
      </c>
      <c r="C255" s="243"/>
      <c r="D255" s="254"/>
      <c r="E255" s="182"/>
      <c r="F255" s="172" t="s">
        <v>1246</v>
      </c>
      <c r="G255" s="172" t="s">
        <v>1246</v>
      </c>
    </row>
    <row r="256" spans="1:7" x14ac:dyDescent="0.25">
      <c r="A256" s="182" t="s">
        <v>1446</v>
      </c>
      <c r="B256" s="241" t="s">
        <v>695</v>
      </c>
      <c r="C256" s="243"/>
      <c r="D256" s="254"/>
      <c r="E256" s="182"/>
      <c r="F256" s="172" t="s">
        <v>1246</v>
      </c>
      <c r="G256" s="172" t="s">
        <v>1246</v>
      </c>
    </row>
    <row r="257" spans="1:7" x14ac:dyDescent="0.25">
      <c r="A257" s="182" t="s">
        <v>1447</v>
      </c>
      <c r="B257" s="241" t="s">
        <v>697</v>
      </c>
      <c r="C257" s="243"/>
      <c r="D257" s="254"/>
      <c r="E257" s="182"/>
      <c r="F257" s="172" t="s">
        <v>1246</v>
      </c>
      <c r="G257" s="172" t="s">
        <v>1246</v>
      </c>
    </row>
    <row r="258" spans="1:7" x14ac:dyDescent="0.25">
      <c r="A258" s="182" t="s">
        <v>1448</v>
      </c>
      <c r="B258" s="241" t="s">
        <v>699</v>
      </c>
      <c r="C258" s="243"/>
      <c r="D258" s="254"/>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5" t="s">
        <v>98</v>
      </c>
      <c r="C274" s="190">
        <v>0</v>
      </c>
      <c r="D274" s="193">
        <v>0</v>
      </c>
      <c r="E274" s="182"/>
      <c r="F274" s="168">
        <f>SUM(F266:F273)</f>
        <v>0</v>
      </c>
      <c r="G274" s="168">
        <f>SUM(G266:G273)</f>
        <v>0</v>
      </c>
    </row>
    <row r="275" spans="1:7" x14ac:dyDescent="0.25">
      <c r="A275" s="182" t="s">
        <v>1462</v>
      </c>
      <c r="B275" s="241" t="s">
        <v>689</v>
      </c>
      <c r="C275" s="243"/>
      <c r="D275" s="254"/>
      <c r="E275" s="182"/>
      <c r="F275" s="172" t="s">
        <v>1246</v>
      </c>
      <c r="G275" s="172" t="s">
        <v>1246</v>
      </c>
    </row>
    <row r="276" spans="1:7" x14ac:dyDescent="0.25">
      <c r="A276" s="182" t="s">
        <v>1463</v>
      </c>
      <c r="B276" s="241" t="s">
        <v>691</v>
      </c>
      <c r="C276" s="243"/>
      <c r="D276" s="254"/>
      <c r="E276" s="182"/>
      <c r="F276" s="172" t="s">
        <v>1246</v>
      </c>
      <c r="G276" s="172" t="s">
        <v>1246</v>
      </c>
    </row>
    <row r="277" spans="1:7" x14ac:dyDescent="0.25">
      <c r="A277" s="182" t="s">
        <v>1464</v>
      </c>
      <c r="B277" s="241" t="s">
        <v>693</v>
      </c>
      <c r="C277" s="243"/>
      <c r="D277" s="254"/>
      <c r="E277" s="182"/>
      <c r="F277" s="172" t="s">
        <v>1246</v>
      </c>
      <c r="G277" s="172" t="s">
        <v>1246</v>
      </c>
    </row>
    <row r="278" spans="1:7" x14ac:dyDescent="0.25">
      <c r="A278" s="182" t="s">
        <v>1465</v>
      </c>
      <c r="B278" s="241" t="s">
        <v>695</v>
      </c>
      <c r="C278" s="243"/>
      <c r="D278" s="254"/>
      <c r="E278" s="182"/>
      <c r="F278" s="172" t="s">
        <v>1246</v>
      </c>
      <c r="G278" s="172" t="s">
        <v>1246</v>
      </c>
    </row>
    <row r="279" spans="1:7" x14ac:dyDescent="0.25">
      <c r="A279" s="182" t="s">
        <v>1466</v>
      </c>
      <c r="B279" s="241" t="s">
        <v>697</v>
      </c>
      <c r="C279" s="243"/>
      <c r="D279" s="254"/>
      <c r="E279" s="182"/>
      <c r="F279" s="172" t="s">
        <v>1246</v>
      </c>
      <c r="G279" s="172" t="s">
        <v>1246</v>
      </c>
    </row>
    <row r="280" spans="1:7" x14ac:dyDescent="0.25">
      <c r="A280" s="182" t="s">
        <v>1467</v>
      </c>
      <c r="B280" s="241" t="s">
        <v>699</v>
      </c>
      <c r="C280" s="243"/>
      <c r="D280" s="254"/>
      <c r="E280" s="182"/>
      <c r="F280" s="172" t="s">
        <v>1246</v>
      </c>
      <c r="G280" s="172" t="s">
        <v>1246</v>
      </c>
    </row>
    <row r="281" spans="1:7" x14ac:dyDescent="0.25">
      <c r="A281" s="182" t="s">
        <v>1468</v>
      </c>
      <c r="B281" s="241"/>
      <c r="C281" s="182"/>
      <c r="D281" s="182"/>
      <c r="E281" s="182"/>
      <c r="F281" s="256"/>
      <c r="G281" s="256"/>
    </row>
    <row r="282" spans="1:7" x14ac:dyDescent="0.25">
      <c r="A282" s="182" t="s">
        <v>1469</v>
      </c>
      <c r="B282" s="241"/>
      <c r="C282" s="182"/>
      <c r="D282" s="182"/>
      <c r="E282" s="182"/>
      <c r="F282" s="256"/>
      <c r="G282" s="256"/>
    </row>
    <row r="283" spans="1:7" x14ac:dyDescent="0.25">
      <c r="A283" s="182" t="s">
        <v>1470</v>
      </c>
      <c r="B283" s="241"/>
      <c r="C283" s="182"/>
      <c r="D283" s="182"/>
      <c r="E283" s="182"/>
      <c r="F283" s="256"/>
      <c r="G283" s="256"/>
    </row>
    <row r="284" spans="1:7" x14ac:dyDescent="0.25">
      <c r="A284" s="236"/>
      <c r="B284" s="236" t="s">
        <v>723</v>
      </c>
      <c r="C284" s="236" t="s">
        <v>465</v>
      </c>
      <c r="D284" s="236"/>
      <c r="E284" s="236"/>
      <c r="F284" s="236"/>
      <c r="G284" s="236"/>
    </row>
    <row r="285" spans="1:7" x14ac:dyDescent="0.25">
      <c r="A285" s="182" t="s">
        <v>1471</v>
      </c>
      <c r="B285" s="182" t="s">
        <v>725</v>
      </c>
      <c r="C285" s="200">
        <v>0.66500000000000004</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0.314</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2.1000000000000001E-2</v>
      </c>
      <c r="D290" s="182"/>
      <c r="E290" s="159"/>
      <c r="F290" s="159"/>
      <c r="G290" s="181"/>
    </row>
    <row r="291" spans="1:7" x14ac:dyDescent="0.25">
      <c r="A291" s="182" t="s">
        <v>1476</v>
      </c>
      <c r="B291" s="241" t="s">
        <v>733</v>
      </c>
      <c r="C291" s="257"/>
      <c r="D291" s="182"/>
      <c r="E291" s="159"/>
      <c r="F291" s="159"/>
      <c r="G291" s="181"/>
    </row>
    <row r="292" spans="1:7" x14ac:dyDescent="0.25">
      <c r="A292" s="182" t="s">
        <v>1477</v>
      </c>
      <c r="B292" s="241" t="s">
        <v>735</v>
      </c>
      <c r="C292" s="382">
        <v>0.21529999999999999</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2675</v>
      </c>
      <c r="C309" s="377">
        <v>0</v>
      </c>
      <c r="D309" s="184">
        <v>0</v>
      </c>
      <c r="E309" s="185"/>
      <c r="F309" s="172">
        <v>0</v>
      </c>
      <c r="G309" s="172">
        <v>0</v>
      </c>
    </row>
    <row r="310" spans="1:7" x14ac:dyDescent="0.25">
      <c r="A310" s="182" t="s">
        <v>1494</v>
      </c>
      <c r="B310" s="184" t="s">
        <v>2676</v>
      </c>
      <c r="C310" s="239">
        <v>6078.7</v>
      </c>
      <c r="D310" s="240" t="s">
        <v>812</v>
      </c>
      <c r="E310" s="185"/>
      <c r="F310" s="172">
        <v>1</v>
      </c>
      <c r="G310" s="172">
        <v>1</v>
      </c>
    </row>
    <row r="311" spans="1:7" x14ac:dyDescent="0.25">
      <c r="A311" s="182" t="s">
        <v>1495</v>
      </c>
      <c r="B311" s="184" t="s">
        <v>2677</v>
      </c>
      <c r="C311" s="377">
        <v>0</v>
      </c>
      <c r="D311" s="184">
        <v>0</v>
      </c>
      <c r="E311" s="185"/>
      <c r="F311" s="172">
        <v>0</v>
      </c>
      <c r="G311" s="172">
        <v>0</v>
      </c>
    </row>
    <row r="312" spans="1:7" x14ac:dyDescent="0.25">
      <c r="A312" s="182" t="s">
        <v>1496</v>
      </c>
      <c r="B312" s="184" t="s">
        <v>2678</v>
      </c>
      <c r="C312" s="377">
        <v>0</v>
      </c>
      <c r="D312" s="184">
        <v>0</v>
      </c>
      <c r="E312" s="185"/>
      <c r="F312" s="172">
        <v>0</v>
      </c>
      <c r="G312" s="172">
        <v>0</v>
      </c>
    </row>
    <row r="313" spans="1:7" x14ac:dyDescent="0.25">
      <c r="A313" s="182" t="s">
        <v>1497</v>
      </c>
      <c r="B313" s="184" t="s">
        <v>2679</v>
      </c>
      <c r="C313" s="377">
        <v>0</v>
      </c>
      <c r="D313" s="184">
        <v>0</v>
      </c>
      <c r="E313" s="185"/>
      <c r="F313" s="172">
        <v>0</v>
      </c>
      <c r="G313" s="172">
        <v>0</v>
      </c>
    </row>
    <row r="314" spans="1:7" x14ac:dyDescent="0.25">
      <c r="A314" s="182" t="s">
        <v>1498</v>
      </c>
      <c r="B314" s="184" t="s">
        <v>2680</v>
      </c>
      <c r="C314" s="377">
        <v>0</v>
      </c>
      <c r="D314" s="184">
        <v>0</v>
      </c>
      <c r="E314" s="185"/>
      <c r="F314" s="172">
        <v>0</v>
      </c>
      <c r="G314" s="172">
        <v>0</v>
      </c>
    </row>
    <row r="315" spans="1:7" x14ac:dyDescent="0.25">
      <c r="A315" s="182" t="s">
        <v>1499</v>
      </c>
      <c r="B315" s="184" t="s">
        <v>2681</v>
      </c>
      <c r="C315" s="377">
        <v>0</v>
      </c>
      <c r="D315" s="184">
        <v>0</v>
      </c>
      <c r="E315" s="185"/>
      <c r="F315" s="172">
        <v>0</v>
      </c>
      <c r="G315" s="172">
        <v>0</v>
      </c>
    </row>
    <row r="316" spans="1:7" x14ac:dyDescent="0.25">
      <c r="A316" s="182" t="s">
        <v>1500</v>
      </c>
      <c r="B316" s="184" t="s">
        <v>2682</v>
      </c>
      <c r="C316" s="377">
        <v>0</v>
      </c>
      <c r="D316" s="184">
        <v>0</v>
      </c>
      <c r="E316" s="185"/>
      <c r="F316" s="172">
        <v>0</v>
      </c>
      <c r="G316" s="172">
        <v>0</v>
      </c>
    </row>
    <row r="317" spans="1:7" x14ac:dyDescent="0.25">
      <c r="A317" s="182" t="s">
        <v>1501</v>
      </c>
      <c r="B317" s="184" t="s">
        <v>2683</v>
      </c>
      <c r="C317" s="377">
        <v>0</v>
      </c>
      <c r="D317" s="184">
        <v>0</v>
      </c>
      <c r="E317" s="185"/>
      <c r="F317" s="172">
        <v>0</v>
      </c>
      <c r="G317" s="172">
        <v>0</v>
      </c>
    </row>
    <row r="318" spans="1:7" x14ac:dyDescent="0.25">
      <c r="A318" s="182" t="s">
        <v>1502</v>
      </c>
      <c r="B318" s="184" t="s">
        <v>809</v>
      </c>
      <c r="C318" s="377" t="s">
        <v>809</v>
      </c>
      <c r="D318" s="184" t="s">
        <v>809</v>
      </c>
      <c r="E318" s="185"/>
      <c r="F318" s="172">
        <v>0</v>
      </c>
      <c r="G318" s="172">
        <v>0</v>
      </c>
    </row>
    <row r="319" spans="1:7" x14ac:dyDescent="0.25">
      <c r="A319" s="182" t="s">
        <v>1503</v>
      </c>
      <c r="B319" s="184" t="s">
        <v>809</v>
      </c>
      <c r="C319" s="377" t="s">
        <v>809</v>
      </c>
      <c r="D319" s="184" t="s">
        <v>809</v>
      </c>
      <c r="E319" s="185"/>
      <c r="F319" s="172">
        <v>0</v>
      </c>
      <c r="G319" s="172">
        <v>0</v>
      </c>
    </row>
    <row r="320" spans="1:7" x14ac:dyDescent="0.25">
      <c r="A320" s="182" t="s">
        <v>1504</v>
      </c>
      <c r="B320" s="184" t="s">
        <v>809</v>
      </c>
      <c r="C320" s="377" t="s">
        <v>809</v>
      </c>
      <c r="D320" s="184" t="s">
        <v>809</v>
      </c>
      <c r="E320" s="185"/>
      <c r="F320" s="172">
        <v>0</v>
      </c>
      <c r="G320" s="172">
        <v>0</v>
      </c>
    </row>
    <row r="321" spans="1:7" x14ac:dyDescent="0.25">
      <c r="A321" s="182" t="s">
        <v>1505</v>
      </c>
      <c r="B321" s="184" t="s">
        <v>809</v>
      </c>
      <c r="C321" s="377" t="s">
        <v>809</v>
      </c>
      <c r="D321" s="184" t="s">
        <v>809</v>
      </c>
      <c r="E321" s="185"/>
      <c r="F321" s="172">
        <v>0</v>
      </c>
      <c r="G321" s="172">
        <v>0</v>
      </c>
    </row>
    <row r="322" spans="1:7" x14ac:dyDescent="0.25">
      <c r="A322" s="182" t="s">
        <v>1506</v>
      </c>
      <c r="B322" s="184" t="s">
        <v>809</v>
      </c>
      <c r="C322" s="377" t="s">
        <v>809</v>
      </c>
      <c r="D322" s="184" t="s">
        <v>809</v>
      </c>
      <c r="E322" s="185"/>
      <c r="F322" s="172">
        <v>0</v>
      </c>
      <c r="G322" s="172">
        <v>0</v>
      </c>
    </row>
    <row r="323" spans="1:7" x14ac:dyDescent="0.25">
      <c r="A323" s="182" t="s">
        <v>1507</v>
      </c>
      <c r="B323" s="184" t="s">
        <v>809</v>
      </c>
      <c r="C323" s="377" t="s">
        <v>809</v>
      </c>
      <c r="D323" s="184" t="s">
        <v>809</v>
      </c>
      <c r="E323" s="185"/>
      <c r="F323" s="172">
        <v>0</v>
      </c>
      <c r="G323" s="172">
        <v>0</v>
      </c>
    </row>
    <row r="324" spans="1:7" x14ac:dyDescent="0.25">
      <c r="A324" s="182" t="s">
        <v>1508</v>
      </c>
      <c r="B324" s="184" t="s">
        <v>809</v>
      </c>
      <c r="C324" s="377" t="s">
        <v>809</v>
      </c>
      <c r="D324" s="184" t="s">
        <v>809</v>
      </c>
      <c r="E324" s="185"/>
      <c r="F324" s="172">
        <v>0</v>
      </c>
      <c r="G324" s="172">
        <v>0</v>
      </c>
    </row>
    <row r="325" spans="1:7" x14ac:dyDescent="0.25">
      <c r="A325" s="182" t="s">
        <v>1509</v>
      </c>
      <c r="B325" s="184" t="s">
        <v>809</v>
      </c>
      <c r="C325" s="377" t="s">
        <v>809</v>
      </c>
      <c r="D325" s="184" t="s">
        <v>809</v>
      </c>
      <c r="E325" s="185"/>
      <c r="F325" s="172">
        <v>0</v>
      </c>
      <c r="G325" s="172">
        <v>0</v>
      </c>
    </row>
    <row r="326" spans="1:7" x14ac:dyDescent="0.25">
      <c r="A326" s="182" t="s">
        <v>1510</v>
      </c>
      <c r="B326" s="184" t="s">
        <v>1627</v>
      </c>
      <c r="C326" s="377" t="s">
        <v>809</v>
      </c>
      <c r="D326" s="184" t="s">
        <v>809</v>
      </c>
      <c r="E326" s="185"/>
      <c r="F326" s="172">
        <v>0</v>
      </c>
      <c r="G326" s="172">
        <v>0</v>
      </c>
    </row>
    <row r="327" spans="1:7" x14ac:dyDescent="0.25">
      <c r="A327" s="182" t="s">
        <v>1511</v>
      </c>
      <c r="B327" s="184" t="s">
        <v>98</v>
      </c>
      <c r="C327" s="239">
        <f>SUM(C309:C326)</f>
        <v>6078.7</v>
      </c>
      <c r="D327" s="240">
        <f>SUM(D309:D326)</f>
        <v>0</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2684</v>
      </c>
      <c r="C332" s="243">
        <v>70.8</v>
      </c>
      <c r="D332" s="254" t="s">
        <v>812</v>
      </c>
      <c r="E332" s="185"/>
      <c r="F332" s="172">
        <v>1.1599999999999999E-2</v>
      </c>
      <c r="G332" s="172">
        <v>0</v>
      </c>
    </row>
    <row r="333" spans="1:7" x14ac:dyDescent="0.25">
      <c r="A333" s="182" t="s">
        <v>1516</v>
      </c>
      <c r="B333" s="184" t="s">
        <v>2685</v>
      </c>
      <c r="C333" s="243">
        <v>6007.9</v>
      </c>
      <c r="D333" s="254" t="s">
        <v>812</v>
      </c>
      <c r="E333" s="185"/>
      <c r="F333" s="172">
        <v>0.98829999999999996</v>
      </c>
      <c r="G333" s="172">
        <v>1</v>
      </c>
    </row>
    <row r="334" spans="1:7" x14ac:dyDescent="0.25">
      <c r="A334" s="182" t="s">
        <v>1517</v>
      </c>
      <c r="B334" s="184" t="s">
        <v>2686</v>
      </c>
      <c r="C334" s="243">
        <v>0</v>
      </c>
      <c r="D334" s="254">
        <v>0</v>
      </c>
      <c r="E334" s="185"/>
      <c r="F334" s="172">
        <v>0</v>
      </c>
      <c r="G334" s="172">
        <v>0</v>
      </c>
    </row>
    <row r="335" spans="1:7" x14ac:dyDescent="0.25">
      <c r="A335" s="182" t="s">
        <v>1518</v>
      </c>
      <c r="B335" s="184" t="s">
        <v>2687</v>
      </c>
      <c r="C335" s="243">
        <v>0</v>
      </c>
      <c r="D335" s="254">
        <v>0</v>
      </c>
      <c r="E335" s="185"/>
      <c r="F335" s="172">
        <v>0</v>
      </c>
      <c r="G335" s="172">
        <v>0</v>
      </c>
    </row>
    <row r="336" spans="1:7" x14ac:dyDescent="0.25">
      <c r="A336" s="182" t="s">
        <v>1519</v>
      </c>
      <c r="B336" s="184" t="s">
        <v>2688</v>
      </c>
      <c r="C336" s="243">
        <v>0</v>
      </c>
      <c r="D336" s="254">
        <v>0</v>
      </c>
      <c r="E336" s="185"/>
      <c r="F336" s="172">
        <v>0</v>
      </c>
      <c r="G336" s="172">
        <v>0</v>
      </c>
    </row>
    <row r="337" spans="1:7" x14ac:dyDescent="0.25">
      <c r="A337" s="182" t="s">
        <v>1520</v>
      </c>
      <c r="B337" s="184" t="s">
        <v>2689</v>
      </c>
      <c r="C337" s="243">
        <v>0</v>
      </c>
      <c r="D337" s="254">
        <v>0</v>
      </c>
      <c r="E337" s="185"/>
      <c r="F337" s="172">
        <v>0</v>
      </c>
      <c r="G337" s="172">
        <v>0</v>
      </c>
    </row>
    <row r="338" spans="1:7" x14ac:dyDescent="0.25">
      <c r="A338" s="182" t="s">
        <v>1521</v>
      </c>
      <c r="B338" s="184" t="s">
        <v>2690</v>
      </c>
      <c r="C338" s="243">
        <v>0</v>
      </c>
      <c r="D338" s="254">
        <v>0</v>
      </c>
      <c r="E338" s="185"/>
      <c r="F338" s="172">
        <v>0</v>
      </c>
      <c r="G338" s="172">
        <v>0</v>
      </c>
    </row>
    <row r="339" spans="1:7" x14ac:dyDescent="0.25">
      <c r="A339" s="182" t="s">
        <v>1522</v>
      </c>
      <c r="B339" s="184" t="s">
        <v>2691</v>
      </c>
      <c r="C339" s="243">
        <v>0</v>
      </c>
      <c r="D339" s="254">
        <v>0</v>
      </c>
      <c r="E339" s="185"/>
      <c r="F339" s="172">
        <v>0</v>
      </c>
      <c r="G339" s="172">
        <v>0</v>
      </c>
    </row>
    <row r="340" spans="1:7" x14ac:dyDescent="0.25">
      <c r="A340" s="182" t="s">
        <v>1523</v>
      </c>
      <c r="B340" s="184" t="s">
        <v>2692</v>
      </c>
      <c r="C340" s="243">
        <v>0</v>
      </c>
      <c r="D340" s="254">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6078.7</v>
      </c>
      <c r="D350" s="208">
        <f>SUM(D332:D349)</f>
        <v>0</v>
      </c>
      <c r="E350" s="185"/>
      <c r="F350" s="168">
        <f>SUM(F332:F349)</f>
        <v>0.99990000000000001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587.29999999999995</v>
      </c>
      <c r="D354" s="254" t="s">
        <v>812</v>
      </c>
      <c r="E354" s="185"/>
      <c r="F354" s="207">
        <f>IF($C$364=0,"",IF(C354="[for completion]","",IF(C354="","",C354/$C$364)))</f>
        <v>9.6616052774441893E-2</v>
      </c>
      <c r="G354" s="172" t="e">
        <f>IF($D$364=0,"",IF(D354="[for completion]","",IF(D354="","",D354/$D$364)))</f>
        <v>#VALUE!</v>
      </c>
    </row>
    <row r="355" spans="1:7" x14ac:dyDescent="0.25">
      <c r="A355" s="182" t="s">
        <v>1527</v>
      </c>
      <c r="B355" s="184" t="s">
        <v>1226</v>
      </c>
      <c r="C355" s="243">
        <v>271.10000000000002</v>
      </c>
      <c r="D355" s="254" t="s">
        <v>812</v>
      </c>
      <c r="E355" s="185"/>
      <c r="F355" s="207">
        <f t="shared" ref="F355:F363" si="14">IF($C$364=0,"",IF(C355="[for completion]","",IF(C355="","",C355/$C$364)))</f>
        <v>4.4598351621234808E-2</v>
      </c>
      <c r="G355" s="172" t="e">
        <f t="shared" ref="G355:G363" si="15">IF($D$364=0,"",IF(D355="[for completion]","",IF(D355="","",D355/$D$364)))</f>
        <v>#VALUE!</v>
      </c>
    </row>
    <row r="356" spans="1:7" x14ac:dyDescent="0.25">
      <c r="A356" s="182" t="s">
        <v>1528</v>
      </c>
      <c r="B356" s="184" t="s">
        <v>2236</v>
      </c>
      <c r="C356" s="243">
        <v>386.1</v>
      </c>
      <c r="D356" s="254" t="s">
        <v>812</v>
      </c>
      <c r="E356" s="185"/>
      <c r="F356" s="207">
        <f t="shared" si="14"/>
        <v>6.3516870383470161E-2</v>
      </c>
      <c r="G356" s="172" t="e">
        <f>IF($D$364=0,"",IF(D356="[for completion]","",IF(D356="","",D356/$D$364)))</f>
        <v>#VALUE!</v>
      </c>
    </row>
    <row r="357" spans="1:7" x14ac:dyDescent="0.25">
      <c r="A357" s="182" t="s">
        <v>1529</v>
      </c>
      <c r="B357" s="184" t="s">
        <v>1227</v>
      </c>
      <c r="C357" s="243">
        <v>436.5</v>
      </c>
      <c r="D357" s="254" t="s">
        <v>812</v>
      </c>
      <c r="E357" s="185"/>
      <c r="F357" s="207">
        <f t="shared" si="14"/>
        <v>7.1808116867093291E-2</v>
      </c>
      <c r="G357" s="172" t="e">
        <f t="shared" si="15"/>
        <v>#VALUE!</v>
      </c>
    </row>
    <row r="358" spans="1:7" x14ac:dyDescent="0.25">
      <c r="A358" s="182" t="s">
        <v>1530</v>
      </c>
      <c r="B358" s="184" t="s">
        <v>1228</v>
      </c>
      <c r="C358" s="243">
        <v>423.6</v>
      </c>
      <c r="D358" s="254" t="s">
        <v>812</v>
      </c>
      <c r="E358" s="185"/>
      <c r="F358" s="207">
        <f t="shared" si="14"/>
        <v>6.9685952588546901E-2</v>
      </c>
      <c r="G358" s="172" t="e">
        <f t="shared" si="15"/>
        <v>#VALUE!</v>
      </c>
    </row>
    <row r="359" spans="1:7" x14ac:dyDescent="0.25">
      <c r="A359" s="182" t="s">
        <v>1531</v>
      </c>
      <c r="B359" s="184" t="s">
        <v>1229</v>
      </c>
      <c r="C359" s="243">
        <v>272.89999999999998</v>
      </c>
      <c r="D359" s="254" t="s">
        <v>812</v>
      </c>
      <c r="E359" s="185"/>
      <c r="F359" s="207">
        <f t="shared" si="14"/>
        <v>4.4894467567078482E-2</v>
      </c>
      <c r="G359" s="172" t="e">
        <f>IF($D$364=0,"",IF(D359="[for completion]","",IF(D359="","",D359/$D$364)))</f>
        <v>#VALUE!</v>
      </c>
    </row>
    <row r="360" spans="1:7" x14ac:dyDescent="0.25">
      <c r="A360" s="182" t="s">
        <v>1621</v>
      </c>
      <c r="B360" s="184" t="s">
        <v>1230</v>
      </c>
      <c r="C360" s="243">
        <v>284</v>
      </c>
      <c r="D360" s="254" t="s">
        <v>812</v>
      </c>
      <c r="E360" s="185"/>
      <c r="F360" s="207">
        <f t="shared" si="14"/>
        <v>4.6720515899781205E-2</v>
      </c>
      <c r="G360" s="172" t="e">
        <f t="shared" si="15"/>
        <v>#VALUE!</v>
      </c>
    </row>
    <row r="361" spans="1:7" x14ac:dyDescent="0.25">
      <c r="A361" s="182" t="s">
        <v>1622</v>
      </c>
      <c r="B361" s="184" t="s">
        <v>1231</v>
      </c>
      <c r="C361" s="243">
        <v>72.5</v>
      </c>
      <c r="D361" s="254" t="s">
        <v>812</v>
      </c>
      <c r="E361" s="185"/>
      <c r="F361" s="207">
        <f t="shared" si="14"/>
        <v>1.1926892263148371E-2</v>
      </c>
      <c r="G361" s="172" t="e">
        <f t="shared" si="15"/>
        <v>#VALUE!</v>
      </c>
    </row>
    <row r="362" spans="1:7" x14ac:dyDescent="0.25">
      <c r="A362" s="182" t="s">
        <v>1706</v>
      </c>
      <c r="B362" s="184" t="s">
        <v>1232</v>
      </c>
      <c r="C362" s="243">
        <v>3344.7</v>
      </c>
      <c r="D362" s="254" t="s">
        <v>812</v>
      </c>
      <c r="E362" s="185"/>
      <c r="F362" s="207">
        <f t="shared" si="14"/>
        <v>0.55023278003520493</v>
      </c>
      <c r="G362" s="172" t="e">
        <f t="shared" si="15"/>
        <v>#VALUE!</v>
      </c>
    </row>
    <row r="363" spans="1:7" x14ac:dyDescent="0.25">
      <c r="A363" s="182" t="s">
        <v>1707</v>
      </c>
      <c r="B363" s="184" t="s">
        <v>1627</v>
      </c>
      <c r="C363" s="243">
        <v>0</v>
      </c>
      <c r="D363" s="254" t="s">
        <v>812</v>
      </c>
      <c r="E363" s="185"/>
      <c r="F363" s="207">
        <f t="shared" si="14"/>
        <v>0</v>
      </c>
      <c r="G363" s="172" t="e">
        <f t="shared" si="15"/>
        <v>#VALUE!</v>
      </c>
    </row>
    <row r="364" spans="1:7" x14ac:dyDescent="0.25">
      <c r="A364" s="182" t="s">
        <v>1708</v>
      </c>
      <c r="B364" s="184" t="s">
        <v>98</v>
      </c>
      <c r="C364" s="190">
        <f>SUM(C354:C363)</f>
        <v>6078.7</v>
      </c>
      <c r="D364" s="193" t="s">
        <v>812</v>
      </c>
      <c r="E364" s="185"/>
      <c r="F364" s="168">
        <f>SUM(F354:F363)</f>
        <v>1</v>
      </c>
      <c r="G364" s="168" t="e">
        <f>SUM(G354:G363)</f>
        <v>#VALUE!</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3222.8</v>
      </c>
      <c r="D367" s="254" t="s">
        <v>812</v>
      </c>
      <c r="E367" s="185"/>
      <c r="F367" s="207">
        <f>IF($C$374=0,"",IF(C367="[for completion]","",IF(C367="","",C367/$C$374)))</f>
        <v>0.53017915014723538</v>
      </c>
      <c r="G367" s="172" t="e">
        <f>IF($D$374=0,"",IF(D367="[for completion]","",IF(D367="","",D367/$D$374)))</f>
        <v>#VALUE!</v>
      </c>
    </row>
    <row r="368" spans="1:7" x14ac:dyDescent="0.25">
      <c r="A368" s="182" t="s">
        <v>1624</v>
      </c>
      <c r="B368" s="180" t="s">
        <v>1616</v>
      </c>
      <c r="C368" s="243">
        <v>1544.9</v>
      </c>
      <c r="D368" s="254" t="s">
        <v>812</v>
      </c>
      <c r="E368" s="185"/>
      <c r="F368" s="207">
        <f t="shared" ref="F368:F373" si="16">IF($C$374=0,"",IF(C368="[for completion]","",IF(C368="","",C368/$C$374)))</f>
        <v>0.25414973596328161</v>
      </c>
      <c r="G368" s="172" t="e">
        <f t="shared" ref="G368:G373" si="17">IF($D$374=0,"",IF(D368="[for completion]","",IF(D368="","",D368/$D$374)))</f>
        <v>#VALUE!</v>
      </c>
    </row>
    <row r="369" spans="1:7" x14ac:dyDescent="0.25">
      <c r="A369" s="182" t="s">
        <v>1625</v>
      </c>
      <c r="B369" s="184" t="s">
        <v>1617</v>
      </c>
      <c r="C369" s="243">
        <v>0</v>
      </c>
      <c r="D369" s="254" t="s">
        <v>812</v>
      </c>
      <c r="E369" s="185"/>
      <c r="F369" s="207">
        <f t="shared" si="16"/>
        <v>0</v>
      </c>
      <c r="G369" s="172" t="e">
        <f t="shared" si="17"/>
        <v>#VALUE!</v>
      </c>
    </row>
    <row r="370" spans="1:7" x14ac:dyDescent="0.25">
      <c r="A370" s="182" t="s">
        <v>1626</v>
      </c>
      <c r="B370" s="184" t="s">
        <v>1618</v>
      </c>
      <c r="C370" s="243">
        <v>0</v>
      </c>
      <c r="D370" s="254" t="s">
        <v>812</v>
      </c>
      <c r="E370" s="185"/>
      <c r="F370" s="207">
        <f t="shared" si="16"/>
        <v>0</v>
      </c>
      <c r="G370" s="172" t="e">
        <f t="shared" si="17"/>
        <v>#VALUE!</v>
      </c>
    </row>
    <row r="371" spans="1:7" x14ac:dyDescent="0.25">
      <c r="A371" s="182" t="s">
        <v>1628</v>
      </c>
      <c r="B371" s="184" t="s">
        <v>1619</v>
      </c>
      <c r="C371" s="243">
        <v>1309</v>
      </c>
      <c r="D371" s="254" t="s">
        <v>812</v>
      </c>
      <c r="E371" s="185"/>
      <c r="F371" s="207">
        <f t="shared" si="16"/>
        <v>0.21534209617187883</v>
      </c>
      <c r="G371" s="172" t="e">
        <f t="shared" si="17"/>
        <v>#VALUE!</v>
      </c>
    </row>
    <row r="372" spans="1:7" x14ac:dyDescent="0.25">
      <c r="A372" s="182" t="s">
        <v>1703</v>
      </c>
      <c r="B372" s="184" t="s">
        <v>1620</v>
      </c>
      <c r="C372" s="243">
        <v>2</v>
      </c>
      <c r="D372" s="254" t="s">
        <v>812</v>
      </c>
      <c r="E372" s="185"/>
      <c r="F372" s="207">
        <f t="shared" si="16"/>
        <v>3.2901771760409293E-4</v>
      </c>
      <c r="G372" s="172" t="e">
        <f t="shared" si="17"/>
        <v>#VALUE!</v>
      </c>
    </row>
    <row r="373" spans="1:7" x14ac:dyDescent="0.25">
      <c r="A373" s="182" t="s">
        <v>1704</v>
      </c>
      <c r="B373" s="184" t="s">
        <v>1234</v>
      </c>
      <c r="C373" s="243">
        <v>0</v>
      </c>
      <c r="D373" s="254" t="s">
        <v>812</v>
      </c>
      <c r="E373" s="185"/>
      <c r="F373" s="207">
        <f t="shared" si="16"/>
        <v>0</v>
      </c>
      <c r="G373" s="172" t="e">
        <f t="shared" si="17"/>
        <v>#VALUE!</v>
      </c>
    </row>
    <row r="374" spans="1:7" x14ac:dyDescent="0.25">
      <c r="A374" s="182" t="s">
        <v>1705</v>
      </c>
      <c r="B374" s="184" t="s">
        <v>98</v>
      </c>
      <c r="C374" s="190">
        <f>SUM(C367:C373)</f>
        <v>6078.7000000000007</v>
      </c>
      <c r="D374" s="193" t="s">
        <v>812</v>
      </c>
      <c r="E374" s="185"/>
      <c r="F374" s="207">
        <f>SUM(F367:F373)</f>
        <v>0.99999999999999989</v>
      </c>
      <c r="G374" s="168" t="e">
        <f>SUM(G367:G373)</f>
        <v>#VALUE!</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3348.9</v>
      </c>
      <c r="D377" s="254" t="s">
        <v>812</v>
      </c>
      <c r="E377" s="185"/>
      <c r="F377" s="172">
        <f>IF($C$381=0,"",IF(C377="[for completion]","",IF(C377="","",C377/$C$381)))</f>
        <v>0.55092371724217348</v>
      </c>
      <c r="G377" s="172" t="str">
        <f>IF($D$381=0,"",IF(D377="[for completion]","",IF(D377="","",D377/$D$381)))</f>
        <v/>
      </c>
    </row>
    <row r="378" spans="1:7" x14ac:dyDescent="0.25">
      <c r="A378" s="182" t="s">
        <v>1687</v>
      </c>
      <c r="B378" s="180" t="s">
        <v>1775</v>
      </c>
      <c r="C378" s="243">
        <v>2577.8000000000002</v>
      </c>
      <c r="D378" s="254" t="s">
        <v>812</v>
      </c>
      <c r="E378" s="185"/>
      <c r="F378" s="172">
        <f t="shared" ref="F378:F380" si="18">IF($C$381=0,"",IF(C378="[for completion]","",IF(C378="","",C378/$C$381)))</f>
        <v>0.42407093621991543</v>
      </c>
      <c r="G378" s="172" t="str">
        <f t="shared" ref="G378:G380" si="19">IF($D$381=0,"",IF(D378="[for completion]","",IF(D378="","",D378/$D$381)))</f>
        <v/>
      </c>
    </row>
    <row r="379" spans="1:7" x14ac:dyDescent="0.25">
      <c r="A379" s="182" t="s">
        <v>1688</v>
      </c>
      <c r="B379" s="184" t="s">
        <v>1234</v>
      </c>
      <c r="C379" s="243">
        <v>151.9</v>
      </c>
      <c r="D379" s="254" t="s">
        <v>812</v>
      </c>
      <c r="E379" s="185"/>
      <c r="F379" s="172">
        <f t="shared" si="18"/>
        <v>2.498889565203086E-2</v>
      </c>
      <c r="G379" s="172" t="str">
        <f>IF($D$381=0,"",IF(D379="[for completion]","",IF(D379="","",D379/$D$381)))</f>
        <v/>
      </c>
    </row>
    <row r="380" spans="1:7" x14ac:dyDescent="0.25">
      <c r="A380" s="182" t="s">
        <v>1689</v>
      </c>
      <c r="B380" s="182" t="s">
        <v>1627</v>
      </c>
      <c r="C380" s="243">
        <v>0.1</v>
      </c>
      <c r="D380" s="254" t="s">
        <v>812</v>
      </c>
      <c r="E380" s="185"/>
      <c r="F380" s="172">
        <f t="shared" si="18"/>
        <v>1.6450885880204649E-5</v>
      </c>
      <c r="G380" s="172" t="str">
        <f t="shared" si="19"/>
        <v/>
      </c>
    </row>
    <row r="381" spans="1:7" x14ac:dyDescent="0.25">
      <c r="A381" s="182" t="s">
        <v>1690</v>
      </c>
      <c r="B381" s="184" t="s">
        <v>98</v>
      </c>
      <c r="C381" s="190">
        <f>SUM(C377:C380)</f>
        <v>6078.7000000000007</v>
      </c>
      <c r="D381" s="193">
        <f>SUM(D377:D380)</f>
        <v>0</v>
      </c>
      <c r="E381" s="185"/>
      <c r="F381" s="168">
        <f>SUM(F377:F380)</f>
        <v>1</v>
      </c>
      <c r="G381" s="168">
        <f>SUM(G377:G380)</f>
        <v>0</v>
      </c>
    </row>
    <row r="382" spans="1:7" x14ac:dyDescent="0.25">
      <c r="A382" s="182" t="s">
        <v>1691</v>
      </c>
      <c r="B382" s="182"/>
      <c r="C382" s="179"/>
      <c r="D382" s="182"/>
      <c r="E382" s="181"/>
      <c r="F382" s="181"/>
      <c r="G382" s="181"/>
    </row>
    <row r="383" spans="1:7" x14ac:dyDescent="0.25">
      <c r="A383" s="236"/>
      <c r="B383" s="258" t="s">
        <v>1874</v>
      </c>
      <c r="C383" s="236" t="s">
        <v>64</v>
      </c>
      <c r="D383" s="236" t="s">
        <v>1233</v>
      </c>
      <c r="E383" s="236"/>
      <c r="F383" s="236" t="s">
        <v>465</v>
      </c>
      <c r="G383" s="236" t="s">
        <v>1492</v>
      </c>
    </row>
    <row r="384" spans="1:7" hidden="1" x14ac:dyDescent="0.25">
      <c r="A384" s="182" t="s">
        <v>1898</v>
      </c>
      <c r="B384" s="242" t="s">
        <v>558</v>
      </c>
      <c r="C384" s="28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5" t="s">
        <v>34</v>
      </c>
      <c r="D385" s="182" t="s">
        <v>34</v>
      </c>
      <c r="E385" s="181"/>
      <c r="F385" s="172" t="str">
        <f t="shared" ref="F385:F401" si="20">IF($C$402=0,"",IF(C385="[for completion]","",IF(C385="","",C385/$C$402)))</f>
        <v/>
      </c>
      <c r="G385" s="172" t="str">
        <f t="shared" ref="G385:G401" si="21">IF($D$402=0,"",IF(D385="[for completion]","",IF(D385="","",D385/$D$402)))</f>
        <v/>
      </c>
    </row>
    <row r="386" spans="1:7" hidden="1" x14ac:dyDescent="0.25">
      <c r="A386" s="182" t="s">
        <v>1900</v>
      </c>
      <c r="B386" s="242" t="s">
        <v>558</v>
      </c>
      <c r="C386" s="285" t="s">
        <v>34</v>
      </c>
      <c r="D386" s="182" t="s">
        <v>34</v>
      </c>
      <c r="E386" s="181"/>
      <c r="F386" s="172" t="str">
        <f t="shared" si="20"/>
        <v/>
      </c>
      <c r="G386" s="172" t="str">
        <f t="shared" si="21"/>
        <v/>
      </c>
    </row>
    <row r="387" spans="1:7" hidden="1" x14ac:dyDescent="0.25">
      <c r="A387" s="182" t="s">
        <v>1901</v>
      </c>
      <c r="B387" s="242" t="s">
        <v>558</v>
      </c>
      <c r="C387" s="285" t="s">
        <v>34</v>
      </c>
      <c r="D387" s="182" t="s">
        <v>34</v>
      </c>
      <c r="E387" s="181"/>
      <c r="F387" s="172" t="str">
        <f t="shared" si="20"/>
        <v/>
      </c>
      <c r="G387" s="172" t="str">
        <f t="shared" si="21"/>
        <v/>
      </c>
    </row>
    <row r="388" spans="1:7" hidden="1" x14ac:dyDescent="0.25">
      <c r="A388" s="182" t="s">
        <v>1902</v>
      </c>
      <c r="B388" s="242" t="s">
        <v>558</v>
      </c>
      <c r="C388" s="285" t="s">
        <v>34</v>
      </c>
      <c r="D388" s="182" t="s">
        <v>34</v>
      </c>
      <c r="E388" s="181"/>
      <c r="F388" s="172" t="str">
        <f t="shared" si="20"/>
        <v/>
      </c>
      <c r="G388" s="172" t="str">
        <f t="shared" si="21"/>
        <v/>
      </c>
    </row>
    <row r="389" spans="1:7" hidden="1" x14ac:dyDescent="0.25">
      <c r="A389" s="182" t="s">
        <v>1903</v>
      </c>
      <c r="B389" s="242" t="s">
        <v>558</v>
      </c>
      <c r="C389" s="285" t="s">
        <v>34</v>
      </c>
      <c r="D389" s="182" t="s">
        <v>34</v>
      </c>
      <c r="E389" s="181"/>
      <c r="F389" s="172" t="str">
        <f t="shared" si="20"/>
        <v/>
      </c>
      <c r="G389" s="172" t="str">
        <f t="shared" si="21"/>
        <v/>
      </c>
    </row>
    <row r="390" spans="1:7" hidden="1" x14ac:dyDescent="0.25">
      <c r="A390" s="182" t="s">
        <v>1904</v>
      </c>
      <c r="B390" s="242" t="s">
        <v>558</v>
      </c>
      <c r="C390" s="285" t="s">
        <v>34</v>
      </c>
      <c r="D390" s="182" t="s">
        <v>34</v>
      </c>
      <c r="E390" s="181"/>
      <c r="F390" s="172" t="str">
        <f t="shared" si="20"/>
        <v/>
      </c>
      <c r="G390" s="172" t="str">
        <f t="shared" si="21"/>
        <v/>
      </c>
    </row>
    <row r="391" spans="1:7" hidden="1" x14ac:dyDescent="0.25">
      <c r="A391" s="182" t="s">
        <v>1905</v>
      </c>
      <c r="B391" s="242" t="s">
        <v>558</v>
      </c>
      <c r="C391" s="285" t="s">
        <v>34</v>
      </c>
      <c r="D391" s="182" t="s">
        <v>34</v>
      </c>
      <c r="E391" s="181"/>
      <c r="F391" s="172" t="str">
        <f t="shared" si="20"/>
        <v/>
      </c>
      <c r="G391" s="172" t="str">
        <f t="shared" si="21"/>
        <v/>
      </c>
    </row>
    <row r="392" spans="1:7" hidden="1" x14ac:dyDescent="0.25">
      <c r="A392" s="182" t="s">
        <v>1906</v>
      </c>
      <c r="B392" s="242" t="s">
        <v>558</v>
      </c>
      <c r="C392" s="285" t="s">
        <v>34</v>
      </c>
      <c r="D392" s="182" t="s">
        <v>34</v>
      </c>
      <c r="E392" s="181"/>
      <c r="F392" s="172" t="str">
        <f t="shared" si="20"/>
        <v/>
      </c>
      <c r="G392" s="172" t="str">
        <f t="shared" si="21"/>
        <v/>
      </c>
    </row>
    <row r="393" spans="1:7" hidden="1" x14ac:dyDescent="0.25">
      <c r="A393" s="182" t="s">
        <v>1907</v>
      </c>
      <c r="B393" s="242" t="s">
        <v>558</v>
      </c>
      <c r="C393" s="285" t="s">
        <v>34</v>
      </c>
      <c r="D393" s="182" t="s">
        <v>34</v>
      </c>
      <c r="E393" s="181"/>
      <c r="F393" s="172" t="str">
        <f t="shared" si="20"/>
        <v/>
      </c>
      <c r="G393" s="172" t="str">
        <f t="shared" si="21"/>
        <v/>
      </c>
    </row>
    <row r="394" spans="1:7" hidden="1" x14ac:dyDescent="0.25">
      <c r="A394" s="182" t="s">
        <v>1908</v>
      </c>
      <c r="B394" s="242" t="s">
        <v>558</v>
      </c>
      <c r="C394" s="285" t="s">
        <v>34</v>
      </c>
      <c r="D394" s="182" t="s">
        <v>34</v>
      </c>
      <c r="E394" s="181"/>
      <c r="F394" s="172" t="str">
        <f t="shared" si="20"/>
        <v/>
      </c>
      <c r="G394" s="172" t="str">
        <f t="shared" si="21"/>
        <v/>
      </c>
    </row>
    <row r="395" spans="1:7" hidden="1" x14ac:dyDescent="0.25">
      <c r="A395" s="182" t="s">
        <v>1909</v>
      </c>
      <c r="B395" s="242" t="s">
        <v>558</v>
      </c>
      <c r="C395" s="285" t="s">
        <v>34</v>
      </c>
      <c r="D395" s="182" t="s">
        <v>34</v>
      </c>
      <c r="E395" s="181"/>
      <c r="F395" s="172" t="str">
        <f t="shared" si="20"/>
        <v/>
      </c>
      <c r="G395" s="172" t="str">
        <f t="shared" si="21"/>
        <v/>
      </c>
    </row>
    <row r="396" spans="1:7" hidden="1" x14ac:dyDescent="0.25">
      <c r="A396" s="182" t="s">
        <v>1910</v>
      </c>
      <c r="B396" s="242" t="s">
        <v>558</v>
      </c>
      <c r="C396" s="285" t="s">
        <v>34</v>
      </c>
      <c r="D396" s="182" t="s">
        <v>34</v>
      </c>
      <c r="E396" s="181"/>
      <c r="F396" s="172" t="str">
        <f t="shared" si="20"/>
        <v/>
      </c>
      <c r="G396" s="172" t="str">
        <f t="shared" si="21"/>
        <v/>
      </c>
    </row>
    <row r="397" spans="1:7" hidden="1" x14ac:dyDescent="0.25">
      <c r="A397" s="182" t="s">
        <v>1911</v>
      </c>
      <c r="B397" s="242" t="s">
        <v>558</v>
      </c>
      <c r="C397" s="285" t="s">
        <v>34</v>
      </c>
      <c r="D397" s="182" t="s">
        <v>34</v>
      </c>
      <c r="E397" s="181"/>
      <c r="F397" s="172" t="str">
        <f t="shared" si="20"/>
        <v/>
      </c>
      <c r="G397" s="172" t="str">
        <f t="shared" si="21"/>
        <v/>
      </c>
    </row>
    <row r="398" spans="1:7" hidden="1" x14ac:dyDescent="0.25">
      <c r="A398" s="182" t="s">
        <v>1912</v>
      </c>
      <c r="B398" s="242" t="s">
        <v>558</v>
      </c>
      <c r="C398" s="285" t="s">
        <v>34</v>
      </c>
      <c r="D398" s="182" t="s">
        <v>34</v>
      </c>
      <c r="E398" s="181"/>
      <c r="F398" s="172" t="str">
        <f t="shared" si="20"/>
        <v/>
      </c>
      <c r="G398" s="172" t="str">
        <f t="shared" si="21"/>
        <v/>
      </c>
    </row>
    <row r="399" spans="1:7" hidden="1" x14ac:dyDescent="0.25">
      <c r="A399" s="182" t="s">
        <v>1913</v>
      </c>
      <c r="B399" s="242" t="s">
        <v>558</v>
      </c>
      <c r="C399" s="285" t="s">
        <v>34</v>
      </c>
      <c r="D399" s="182" t="s">
        <v>34</v>
      </c>
      <c r="E399" s="181"/>
      <c r="F399" s="172" t="str">
        <f t="shared" si="20"/>
        <v/>
      </c>
      <c r="G399" s="172" t="str">
        <f t="shared" si="21"/>
        <v/>
      </c>
    </row>
    <row r="400" spans="1:7" hidden="1" x14ac:dyDescent="0.25">
      <c r="A400" s="182" t="s">
        <v>1914</v>
      </c>
      <c r="B400" s="242" t="s">
        <v>558</v>
      </c>
      <c r="C400" s="285" t="s">
        <v>34</v>
      </c>
      <c r="D400" s="182" t="s">
        <v>34</v>
      </c>
      <c r="E400" s="181"/>
      <c r="F400" s="172" t="str">
        <f t="shared" si="20"/>
        <v/>
      </c>
      <c r="G400" s="172" t="str">
        <f t="shared" si="21"/>
        <v/>
      </c>
    </row>
    <row r="401" spans="1:7" hidden="1" x14ac:dyDescent="0.25">
      <c r="A401" s="182" t="s">
        <v>1915</v>
      </c>
      <c r="B401" s="184" t="s">
        <v>1627</v>
      </c>
      <c r="C401" s="285" t="s">
        <v>34</v>
      </c>
      <c r="D401" s="182" t="s">
        <v>34</v>
      </c>
      <c r="E401" s="181"/>
      <c r="F401" s="172" t="str">
        <f t="shared" si="20"/>
        <v/>
      </c>
      <c r="G401" s="172" t="str">
        <f t="shared" si="21"/>
        <v/>
      </c>
    </row>
    <row r="402" spans="1:7" hidden="1" x14ac:dyDescent="0.25">
      <c r="A402" s="182" t="s">
        <v>1916</v>
      </c>
      <c r="B402" s="184" t="s">
        <v>98</v>
      </c>
      <c r="C402" s="190">
        <f>SUM(C384:C401)</f>
        <v>0</v>
      </c>
      <c r="D402" s="182">
        <f>SUM(D384:D401)</f>
        <v>0</v>
      </c>
      <c r="E402" s="181"/>
      <c r="F402" s="259">
        <f>SUM(F384:F401)</f>
        <v>0</v>
      </c>
      <c r="G402" s="259">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1"/>
      <c r="B432" s="252" t="s">
        <v>1533</v>
      </c>
      <c r="C432" s="251"/>
      <c r="D432" s="251"/>
      <c r="E432" s="251"/>
      <c r="F432" s="251"/>
      <c r="G432" s="251"/>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1891.6</v>
      </c>
      <c r="D434" s="193">
        <v>1667</v>
      </c>
      <c r="E434" s="183"/>
      <c r="F434" s="383">
        <v>0.34200000000000003</v>
      </c>
      <c r="G434" s="383">
        <v>5.2999999999999999E-2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98.7</v>
      </c>
      <c r="D437" s="254">
        <v>816</v>
      </c>
      <c r="E437" s="183"/>
      <c r="F437" s="172">
        <f>IF($C$461=0,"",IF(C437="[for completion]","",IF(C437="","",C437/$C$461)))</f>
        <v>3.1301534948623623E-2</v>
      </c>
      <c r="G437" s="172">
        <f>IF($D$461=0,"",IF(D437="[for completion]","",IF(D437="","",D437/$D$461)))</f>
        <v>0.489502099580084</v>
      </c>
    </row>
    <row r="438" spans="1:7" x14ac:dyDescent="0.25">
      <c r="A438" s="182" t="s">
        <v>1536</v>
      </c>
      <c r="B438" s="242" t="s">
        <v>2232</v>
      </c>
      <c r="C438" s="243">
        <v>225.5</v>
      </c>
      <c r="D438" s="254">
        <v>405</v>
      </c>
      <c r="E438" s="183"/>
      <c r="F438" s="172">
        <f t="shared" ref="F438:F460" si="22">IF($C$461=0,"",IF(C438="[for completion]","",IF(C438="","",C438/$C$461)))</f>
        <v>7.1514651782316377E-2</v>
      </c>
      <c r="G438" s="172">
        <f t="shared" ref="G438:G460" si="23">IF($D$461=0,"",IF(D438="[for completion]","",IF(D438="","",D438/$D$461)))</f>
        <v>0.2429514097180564</v>
      </c>
    </row>
    <row r="439" spans="1:7" x14ac:dyDescent="0.25">
      <c r="A439" s="182" t="s">
        <v>1537</v>
      </c>
      <c r="B439" s="242" t="s">
        <v>2233</v>
      </c>
      <c r="C439" s="243">
        <v>1082</v>
      </c>
      <c r="D439" s="254">
        <v>366</v>
      </c>
      <c r="E439" s="183"/>
      <c r="F439" s="172">
        <f t="shared" si="22"/>
        <v>0.3431434732969682</v>
      </c>
      <c r="G439" s="172">
        <f t="shared" si="23"/>
        <v>0.21955608878224356</v>
      </c>
    </row>
    <row r="440" spans="1:7" x14ac:dyDescent="0.25">
      <c r="A440" s="182" t="s">
        <v>1538</v>
      </c>
      <c r="B440" s="242" t="s">
        <v>2234</v>
      </c>
      <c r="C440" s="243">
        <v>1747</v>
      </c>
      <c r="D440" s="254">
        <v>80</v>
      </c>
      <c r="E440" s="183"/>
      <c r="F440" s="172">
        <f t="shared" si="22"/>
        <v>0.5540403399720919</v>
      </c>
      <c r="G440" s="172">
        <f t="shared" si="23"/>
        <v>4.799040191961608E-2</v>
      </c>
    </row>
    <row r="441" spans="1:7" x14ac:dyDescent="0.25">
      <c r="A441" s="182" t="s">
        <v>1539</v>
      </c>
      <c r="B441" s="242" t="s">
        <v>809</v>
      </c>
      <c r="C441" s="243" t="s">
        <v>809</v>
      </c>
      <c r="D441" s="243" t="s">
        <v>809</v>
      </c>
      <c r="E441" s="183"/>
      <c r="F441" s="172" t="e">
        <f t="shared" si="22"/>
        <v>#VALUE!</v>
      </c>
      <c r="G441" s="172" t="e">
        <f t="shared" si="23"/>
        <v>#VALUE!</v>
      </c>
    </row>
    <row r="442" spans="1:7" x14ac:dyDescent="0.25">
      <c r="A442" s="182" t="s">
        <v>1540</v>
      </c>
      <c r="B442" s="242" t="s">
        <v>809</v>
      </c>
      <c r="C442" s="243" t="s">
        <v>809</v>
      </c>
      <c r="D442" s="243" t="s">
        <v>809</v>
      </c>
      <c r="E442" s="183"/>
      <c r="F442" s="172" t="e">
        <f t="shared" si="22"/>
        <v>#VALUE!</v>
      </c>
      <c r="G442" s="172" t="e">
        <f t="shared" si="23"/>
        <v>#VALUE!</v>
      </c>
    </row>
    <row r="443" spans="1:7" x14ac:dyDescent="0.25">
      <c r="A443" s="182" t="s">
        <v>1541</v>
      </c>
      <c r="B443" s="242" t="s">
        <v>809</v>
      </c>
      <c r="C443" s="243" t="s">
        <v>809</v>
      </c>
      <c r="D443" s="243" t="s">
        <v>809</v>
      </c>
      <c r="E443" s="183"/>
      <c r="F443" s="172" t="e">
        <f t="shared" si="22"/>
        <v>#VALUE!</v>
      </c>
      <c r="G443" s="172" t="e">
        <f t="shared" si="23"/>
        <v>#VALUE!</v>
      </c>
    </row>
    <row r="444" spans="1:7" x14ac:dyDescent="0.25">
      <c r="A444" s="182" t="s">
        <v>1542</v>
      </c>
      <c r="B444" s="242" t="s">
        <v>809</v>
      </c>
      <c r="C444" s="243" t="s">
        <v>809</v>
      </c>
      <c r="D444" s="254" t="s">
        <v>809</v>
      </c>
      <c r="E444" s="183"/>
      <c r="F444" s="172" t="e">
        <f t="shared" si="22"/>
        <v>#VALUE!</v>
      </c>
      <c r="G444" s="172" t="e">
        <f t="shared" si="23"/>
        <v>#VALUE!</v>
      </c>
    </row>
    <row r="445" spans="1:7" x14ac:dyDescent="0.25">
      <c r="A445" s="182" t="s">
        <v>1543</v>
      </c>
      <c r="B445" s="242" t="s">
        <v>809</v>
      </c>
      <c r="C445" s="243" t="s">
        <v>809</v>
      </c>
      <c r="D445" s="254" t="s">
        <v>809</v>
      </c>
      <c r="E445" s="183"/>
      <c r="F445" s="172" t="e">
        <f t="shared" si="22"/>
        <v>#VALUE!</v>
      </c>
      <c r="G445" s="172" t="e">
        <f t="shared" si="23"/>
        <v>#VALUE!</v>
      </c>
    </row>
    <row r="446" spans="1:7" x14ac:dyDescent="0.25">
      <c r="A446" s="182" t="s">
        <v>1946</v>
      </c>
      <c r="B446" s="242" t="s">
        <v>809</v>
      </c>
      <c r="C446" s="243" t="s">
        <v>809</v>
      </c>
      <c r="D446" s="254" t="s">
        <v>809</v>
      </c>
      <c r="E446" s="184"/>
      <c r="F446" s="172" t="e">
        <f t="shared" si="22"/>
        <v>#VALUE!</v>
      </c>
      <c r="G446" s="172" t="e">
        <f t="shared" si="23"/>
        <v>#VALUE!</v>
      </c>
    </row>
    <row r="447" spans="1:7" x14ac:dyDescent="0.25">
      <c r="A447" s="182" t="s">
        <v>1947</v>
      </c>
      <c r="B447" s="242" t="s">
        <v>809</v>
      </c>
      <c r="C447" s="243" t="s">
        <v>809</v>
      </c>
      <c r="D447" s="254" t="s">
        <v>809</v>
      </c>
      <c r="E447" s="184"/>
      <c r="F447" s="172" t="e">
        <f t="shared" si="22"/>
        <v>#VALUE!</v>
      </c>
      <c r="G447" s="172" t="e">
        <f t="shared" si="23"/>
        <v>#VALUE!</v>
      </c>
    </row>
    <row r="448" spans="1:7" x14ac:dyDescent="0.25">
      <c r="A448" s="182" t="s">
        <v>1948</v>
      </c>
      <c r="B448" s="242" t="s">
        <v>809</v>
      </c>
      <c r="C448" s="243" t="s">
        <v>809</v>
      </c>
      <c r="D448" s="254" t="s">
        <v>809</v>
      </c>
      <c r="E448" s="184"/>
      <c r="F448" s="172" t="e">
        <f t="shared" si="22"/>
        <v>#VALUE!</v>
      </c>
      <c r="G448" s="172" t="e">
        <f t="shared" si="23"/>
        <v>#VALUE!</v>
      </c>
    </row>
    <row r="449" spans="1:7" x14ac:dyDescent="0.25">
      <c r="A449" s="182" t="s">
        <v>1949</v>
      </c>
      <c r="B449" s="242" t="s">
        <v>809</v>
      </c>
      <c r="C449" s="243" t="s">
        <v>809</v>
      </c>
      <c r="D449" s="254" t="s">
        <v>809</v>
      </c>
      <c r="E449" s="184"/>
      <c r="F449" s="172" t="e">
        <f t="shared" si="22"/>
        <v>#VALUE!</v>
      </c>
      <c r="G449" s="172" t="e">
        <f t="shared" si="23"/>
        <v>#VALUE!</v>
      </c>
    </row>
    <row r="450" spans="1:7" x14ac:dyDescent="0.25">
      <c r="A450" s="182" t="s">
        <v>1950</v>
      </c>
      <c r="B450" s="242" t="s">
        <v>809</v>
      </c>
      <c r="C450" s="243" t="s">
        <v>809</v>
      </c>
      <c r="D450" s="254" t="s">
        <v>809</v>
      </c>
      <c r="E450" s="184"/>
      <c r="F450" s="172" t="e">
        <f t="shared" si="22"/>
        <v>#VALUE!</v>
      </c>
      <c r="G450" s="172" t="e">
        <f t="shared" si="23"/>
        <v>#VALUE!</v>
      </c>
    </row>
    <row r="451" spans="1:7" x14ac:dyDescent="0.25">
      <c r="A451" s="182" t="s">
        <v>1951</v>
      </c>
      <c r="B451" s="242" t="s">
        <v>809</v>
      </c>
      <c r="C451" s="243" t="s">
        <v>809</v>
      </c>
      <c r="D451" s="254" t="s">
        <v>809</v>
      </c>
      <c r="E451" s="184"/>
      <c r="F451" s="172" t="e">
        <f t="shared" si="22"/>
        <v>#VALUE!</v>
      </c>
      <c r="G451" s="172" t="e">
        <f t="shared" si="23"/>
        <v>#VALUE!</v>
      </c>
    </row>
    <row r="452" spans="1:7" x14ac:dyDescent="0.25">
      <c r="A452" s="182" t="s">
        <v>1952</v>
      </c>
      <c r="B452" s="242" t="s">
        <v>809</v>
      </c>
      <c r="C452" s="243" t="s">
        <v>809</v>
      </c>
      <c r="D452" s="254" t="s">
        <v>809</v>
      </c>
      <c r="E452" s="182"/>
      <c r="F452" s="172" t="e">
        <f t="shared" si="22"/>
        <v>#VALUE!</v>
      </c>
      <c r="G452" s="172" t="e">
        <f t="shared" si="23"/>
        <v>#VALUE!</v>
      </c>
    </row>
    <row r="453" spans="1:7" x14ac:dyDescent="0.25">
      <c r="A453" s="182" t="s">
        <v>1953</v>
      </c>
      <c r="B453" s="242" t="s">
        <v>809</v>
      </c>
      <c r="C453" s="243" t="s">
        <v>809</v>
      </c>
      <c r="D453" s="254" t="s">
        <v>809</v>
      </c>
      <c r="E453" s="159"/>
      <c r="F453" s="172" t="e">
        <f t="shared" si="22"/>
        <v>#VALUE!</v>
      </c>
      <c r="G453" s="172" t="e">
        <f t="shared" si="23"/>
        <v>#VALUE!</v>
      </c>
    </row>
    <row r="454" spans="1:7" x14ac:dyDescent="0.25">
      <c r="A454" s="182" t="s">
        <v>1954</v>
      </c>
      <c r="B454" s="242" t="s">
        <v>809</v>
      </c>
      <c r="C454" s="243" t="s">
        <v>809</v>
      </c>
      <c r="D454" s="254" t="s">
        <v>809</v>
      </c>
      <c r="E454" s="159"/>
      <c r="F454" s="172" t="e">
        <f t="shared" si="22"/>
        <v>#VALUE!</v>
      </c>
      <c r="G454" s="172" t="e">
        <f t="shared" si="23"/>
        <v>#VALUE!</v>
      </c>
    </row>
    <row r="455" spans="1:7" x14ac:dyDescent="0.25">
      <c r="A455" s="182" t="s">
        <v>1955</v>
      </c>
      <c r="B455" s="242" t="s">
        <v>809</v>
      </c>
      <c r="C455" s="243" t="s">
        <v>809</v>
      </c>
      <c r="D455" s="254" t="s">
        <v>809</v>
      </c>
      <c r="E455" s="159"/>
      <c r="F455" s="172" t="e">
        <f t="shared" si="22"/>
        <v>#VALUE!</v>
      </c>
      <c r="G455" s="172" t="e">
        <f t="shared" si="23"/>
        <v>#VALUE!</v>
      </c>
    </row>
    <row r="456" spans="1:7" x14ac:dyDescent="0.25">
      <c r="A456" s="182" t="s">
        <v>1956</v>
      </c>
      <c r="B456" s="242" t="s">
        <v>809</v>
      </c>
      <c r="C456" s="243" t="s">
        <v>809</v>
      </c>
      <c r="D456" s="254" t="s">
        <v>809</v>
      </c>
      <c r="E456" s="159"/>
      <c r="F456" s="172" t="e">
        <f t="shared" si="22"/>
        <v>#VALUE!</v>
      </c>
      <c r="G456" s="172" t="e">
        <f t="shared" si="23"/>
        <v>#VALUE!</v>
      </c>
    </row>
    <row r="457" spans="1:7" x14ac:dyDescent="0.25">
      <c r="A457" s="182" t="s">
        <v>1957</v>
      </c>
      <c r="B457" s="242" t="s">
        <v>809</v>
      </c>
      <c r="C457" s="243" t="s">
        <v>809</v>
      </c>
      <c r="D457" s="254" t="s">
        <v>809</v>
      </c>
      <c r="E457" s="159"/>
      <c r="F457" s="172" t="e">
        <f t="shared" si="22"/>
        <v>#VALUE!</v>
      </c>
      <c r="G457" s="172" t="e">
        <f t="shared" si="23"/>
        <v>#VALUE!</v>
      </c>
    </row>
    <row r="458" spans="1:7" x14ac:dyDescent="0.25">
      <c r="A458" s="182" t="s">
        <v>1958</v>
      </c>
      <c r="B458" s="242" t="s">
        <v>809</v>
      </c>
      <c r="C458" s="243" t="s">
        <v>809</v>
      </c>
      <c r="D458" s="254" t="s">
        <v>809</v>
      </c>
      <c r="E458" s="159"/>
      <c r="F458" s="172" t="e">
        <f t="shared" si="22"/>
        <v>#VALUE!</v>
      </c>
      <c r="G458" s="172" t="e">
        <f t="shared" si="23"/>
        <v>#VALUE!</v>
      </c>
    </row>
    <row r="459" spans="1:7" x14ac:dyDescent="0.25">
      <c r="A459" s="182" t="s">
        <v>1959</v>
      </c>
      <c r="B459" s="242" t="s">
        <v>809</v>
      </c>
      <c r="C459" s="243" t="s">
        <v>809</v>
      </c>
      <c r="D459" s="254" t="s">
        <v>809</v>
      </c>
      <c r="E459" s="159"/>
      <c r="F459" s="172" t="e">
        <f t="shared" si="22"/>
        <v>#VALUE!</v>
      </c>
      <c r="G459" s="172" t="e">
        <f t="shared" si="23"/>
        <v>#VALUE!</v>
      </c>
    </row>
    <row r="460" spans="1:7" x14ac:dyDescent="0.25">
      <c r="A460" s="182" t="s">
        <v>1960</v>
      </c>
      <c r="B460" s="242" t="s">
        <v>809</v>
      </c>
      <c r="C460" s="243" t="s">
        <v>809</v>
      </c>
      <c r="D460" s="254" t="s">
        <v>809</v>
      </c>
      <c r="E460" s="159"/>
      <c r="F460" s="172" t="e">
        <f t="shared" si="22"/>
        <v>#VALUE!</v>
      </c>
      <c r="G460" s="172" t="e">
        <f t="shared" si="23"/>
        <v>#VALUE!</v>
      </c>
    </row>
    <row r="461" spans="1:7" x14ac:dyDescent="0.25">
      <c r="A461" s="182" t="s">
        <v>1961</v>
      </c>
      <c r="B461" s="184" t="s">
        <v>98</v>
      </c>
      <c r="C461" s="239">
        <f>SUM(C437:C460)</f>
        <v>3153.2</v>
      </c>
      <c r="D461" s="182">
        <f>SUM(D437:D460)</f>
        <v>1667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0.44069999999999998</v>
      </c>
      <c r="D463" s="182">
        <v>1667</v>
      </c>
      <c r="E463" s="182"/>
      <c r="F463" s="379">
        <v>0.34200000000000003</v>
      </c>
      <c r="G463" s="379">
        <v>5.2999999999999999E-2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390.3</v>
      </c>
      <c r="D466" s="254">
        <v>781</v>
      </c>
      <c r="E466" s="182"/>
      <c r="F466" s="172">
        <f>IF($C$474=0,"",IF(C466="[for completion]","",IF(C466="","",C466/$C$474)))</f>
        <v>0.12377901814030193</v>
      </c>
      <c r="G466" s="172">
        <f>IF($D$474=0,"",IF(D466="[for completion]","",IF(D466="","",D466/$D$474)))</f>
        <v>0.46850629874025196</v>
      </c>
    </row>
    <row r="467" spans="1:7" x14ac:dyDescent="0.25">
      <c r="A467" s="182" t="s">
        <v>1547</v>
      </c>
      <c r="B467" s="182" t="s">
        <v>674</v>
      </c>
      <c r="C467" s="243">
        <v>387.7</v>
      </c>
      <c r="D467" s="254">
        <v>261</v>
      </c>
      <c r="E467" s="182"/>
      <c r="F467" s="172">
        <f t="shared" ref="F467:F473" si="24">IF($C$474=0,"",IF(C467="[for completion]","",IF(C467="","",C467/$C$474)))</f>
        <v>0.12295445896232399</v>
      </c>
      <c r="G467" s="172">
        <f t="shared" ref="G467:G473" si="25">IF($D$474=0,"",IF(D467="[for completion]","",IF(D467="","",D467/$D$474)))</f>
        <v>0.15656868626274745</v>
      </c>
    </row>
    <row r="468" spans="1:7" x14ac:dyDescent="0.25">
      <c r="A468" s="182" t="s">
        <v>1548</v>
      </c>
      <c r="B468" s="182" t="s">
        <v>676</v>
      </c>
      <c r="C468" s="243">
        <v>2375.1999999999998</v>
      </c>
      <c r="D468" s="254">
        <v>625</v>
      </c>
      <c r="E468" s="182"/>
      <c r="F468" s="172">
        <f t="shared" si="24"/>
        <v>0.75326652289737406</v>
      </c>
      <c r="G468" s="172">
        <f t="shared" si="25"/>
        <v>0.37492501499700059</v>
      </c>
    </row>
    <row r="469" spans="1:7" x14ac:dyDescent="0.25">
      <c r="A469" s="182" t="s">
        <v>1549</v>
      </c>
      <c r="B469" s="182" t="s">
        <v>678</v>
      </c>
      <c r="C469" s="243" t="s">
        <v>806</v>
      </c>
      <c r="D469" s="254" t="s">
        <v>806</v>
      </c>
      <c r="E469" s="182"/>
      <c r="F469" s="172" t="e">
        <f t="shared" si="24"/>
        <v>#VALUE!</v>
      </c>
      <c r="G469" s="172" t="e">
        <f t="shared" si="25"/>
        <v>#VALUE!</v>
      </c>
    </row>
    <row r="470" spans="1:7" x14ac:dyDescent="0.25">
      <c r="A470" s="182" t="s">
        <v>1550</v>
      </c>
      <c r="B470" s="182" t="s">
        <v>680</v>
      </c>
      <c r="C470" s="243" t="s">
        <v>806</v>
      </c>
      <c r="D470" s="254" t="s">
        <v>806</v>
      </c>
      <c r="E470" s="182"/>
      <c r="F470" s="172" t="e">
        <f t="shared" si="24"/>
        <v>#VALUE!</v>
      </c>
      <c r="G470" s="172" t="e">
        <f t="shared" si="25"/>
        <v>#VALUE!</v>
      </c>
    </row>
    <row r="471" spans="1:7" x14ac:dyDescent="0.25">
      <c r="A471" s="182" t="s">
        <v>1551</v>
      </c>
      <c r="B471" s="182" t="s">
        <v>682</v>
      </c>
      <c r="C471" s="243" t="s">
        <v>806</v>
      </c>
      <c r="D471" s="254" t="s">
        <v>806</v>
      </c>
      <c r="E471" s="182"/>
      <c r="F471" s="172" t="e">
        <f t="shared" si="24"/>
        <v>#VALUE!</v>
      </c>
      <c r="G471" s="172" t="e">
        <f t="shared" si="25"/>
        <v>#VALUE!</v>
      </c>
    </row>
    <row r="472" spans="1:7" x14ac:dyDescent="0.25">
      <c r="A472" s="182" t="s">
        <v>1552</v>
      </c>
      <c r="B472" s="182" t="s">
        <v>684</v>
      </c>
      <c r="C472" s="243" t="s">
        <v>806</v>
      </c>
      <c r="D472" s="254" t="s">
        <v>806</v>
      </c>
      <c r="E472" s="182"/>
      <c r="F472" s="172" t="e">
        <f t="shared" si="24"/>
        <v>#VALUE!</v>
      </c>
      <c r="G472" s="172" t="e">
        <f t="shared" si="25"/>
        <v>#VALUE!</v>
      </c>
    </row>
    <row r="473" spans="1:7" x14ac:dyDescent="0.25">
      <c r="A473" s="182" t="s">
        <v>1553</v>
      </c>
      <c r="B473" s="182" t="s">
        <v>686</v>
      </c>
      <c r="C473" s="243" t="s">
        <v>806</v>
      </c>
      <c r="D473" s="254" t="s">
        <v>806</v>
      </c>
      <c r="E473" s="182"/>
      <c r="F473" s="172" t="e">
        <f t="shared" si="24"/>
        <v>#VALUE!</v>
      </c>
      <c r="G473" s="172" t="e">
        <f t="shared" si="25"/>
        <v>#VALUE!</v>
      </c>
    </row>
    <row r="474" spans="1:7" x14ac:dyDescent="0.25">
      <c r="A474" s="182" t="s">
        <v>1554</v>
      </c>
      <c r="B474" s="255" t="s">
        <v>98</v>
      </c>
      <c r="C474" s="190">
        <f>SUM(C466:C473)</f>
        <v>3153.2</v>
      </c>
      <c r="D474" s="240">
        <f>SUM(D466:D473)</f>
        <v>1667</v>
      </c>
      <c r="E474" s="182"/>
      <c r="F474" s="179">
        <f>SUM(F466:F468)</f>
        <v>1</v>
      </c>
      <c r="G474" s="179">
        <f>SUM(G466:G468)</f>
        <v>1</v>
      </c>
    </row>
    <row r="475" spans="1:7" x14ac:dyDescent="0.25">
      <c r="A475" s="182" t="s">
        <v>1555</v>
      </c>
      <c r="B475" s="241" t="s">
        <v>689</v>
      </c>
      <c r="C475" s="243"/>
      <c r="D475" s="254"/>
      <c r="E475" s="182"/>
      <c r="F475" s="172" t="s">
        <v>1246</v>
      </c>
      <c r="G475" s="172" t="s">
        <v>1246</v>
      </c>
    </row>
    <row r="476" spans="1:7" x14ac:dyDescent="0.25">
      <c r="A476" s="182" t="s">
        <v>1556</v>
      </c>
      <c r="B476" s="241" t="s">
        <v>691</v>
      </c>
      <c r="C476" s="243"/>
      <c r="D476" s="254"/>
      <c r="E476" s="182"/>
      <c r="F476" s="172" t="s">
        <v>1246</v>
      </c>
      <c r="G476" s="172" t="s">
        <v>1246</v>
      </c>
    </row>
    <row r="477" spans="1:7" x14ac:dyDescent="0.25">
      <c r="A477" s="182" t="s">
        <v>1557</v>
      </c>
      <c r="B477" s="241" t="s">
        <v>693</v>
      </c>
      <c r="C477" s="243"/>
      <c r="D477" s="254"/>
      <c r="E477" s="182"/>
      <c r="F477" s="172" t="s">
        <v>1246</v>
      </c>
      <c r="G477" s="172" t="s">
        <v>1246</v>
      </c>
    </row>
    <row r="478" spans="1:7" x14ac:dyDescent="0.25">
      <c r="A478" s="182" t="s">
        <v>1630</v>
      </c>
      <c r="B478" s="241" t="s">
        <v>695</v>
      </c>
      <c r="C478" s="243"/>
      <c r="D478" s="254"/>
      <c r="E478" s="182"/>
      <c r="F478" s="172" t="s">
        <v>1246</v>
      </c>
      <c r="G478" s="172" t="s">
        <v>1246</v>
      </c>
    </row>
    <row r="479" spans="1:7" x14ac:dyDescent="0.25">
      <c r="A479" s="182" t="s">
        <v>1631</v>
      </c>
      <c r="B479" s="241" t="s">
        <v>697</v>
      </c>
      <c r="C479" s="243"/>
      <c r="D479" s="254"/>
      <c r="E479" s="182"/>
      <c r="F479" s="172" t="s">
        <v>1246</v>
      </c>
      <c r="G479" s="172" t="s">
        <v>1246</v>
      </c>
    </row>
    <row r="480" spans="1:7" x14ac:dyDescent="0.25">
      <c r="A480" s="182" t="s">
        <v>1632</v>
      </c>
      <c r="B480" s="241" t="s">
        <v>699</v>
      </c>
      <c r="C480" s="243"/>
      <c r="D480" s="254"/>
      <c r="E480" s="182"/>
      <c r="F480" s="172" t="s">
        <v>1246</v>
      </c>
      <c r="G480" s="172" t="s">
        <v>1246</v>
      </c>
    </row>
    <row r="481" spans="1:7" x14ac:dyDescent="0.25">
      <c r="A481" s="182" t="s">
        <v>1633</v>
      </c>
      <c r="B481" s="241"/>
      <c r="C481" s="182"/>
      <c r="D481" s="182"/>
      <c r="E481" s="182"/>
      <c r="F481" s="256"/>
      <c r="G481" s="256"/>
    </row>
    <row r="482" spans="1:7" x14ac:dyDescent="0.25">
      <c r="A482" s="182" t="s">
        <v>1634</v>
      </c>
      <c r="B482" s="241"/>
      <c r="C482" s="182"/>
      <c r="D482" s="182"/>
      <c r="E482" s="182"/>
      <c r="F482" s="256"/>
      <c r="G482" s="256"/>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4"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4" t="s">
        <v>806</v>
      </c>
      <c r="E489" s="182"/>
      <c r="F489" s="172" t="str">
        <f t="shared" ref="F489:F495" si="26">IF($C$496=0,"",IF(C489="[for completion]","",IF(C489="","",C489/$C$496)))</f>
        <v/>
      </c>
      <c r="G489" s="172" t="str">
        <f t="shared" ref="G489:G495" si="27">IF($D$496=0,"",IF(D489="[for completion]","",IF(D489="","",D489/$D$496)))</f>
        <v/>
      </c>
    </row>
    <row r="490" spans="1:7" x14ac:dyDescent="0.25">
      <c r="A490" s="182" t="s">
        <v>1561</v>
      </c>
      <c r="B490" s="182" t="s">
        <v>676</v>
      </c>
      <c r="C490" s="243" t="s">
        <v>806</v>
      </c>
      <c r="D490" s="254" t="s">
        <v>806</v>
      </c>
      <c r="E490" s="182"/>
      <c r="F490" s="172" t="str">
        <f t="shared" si="26"/>
        <v/>
      </c>
      <c r="G490" s="172" t="str">
        <f t="shared" si="27"/>
        <v/>
      </c>
    </row>
    <row r="491" spans="1:7" x14ac:dyDescent="0.25">
      <c r="A491" s="182" t="s">
        <v>1562</v>
      </c>
      <c r="B491" s="182" t="s">
        <v>678</v>
      </c>
      <c r="C491" s="243" t="s">
        <v>806</v>
      </c>
      <c r="D491" s="254" t="s">
        <v>806</v>
      </c>
      <c r="E491" s="182"/>
      <c r="F491" s="172" t="str">
        <f t="shared" si="26"/>
        <v/>
      </c>
      <c r="G491" s="172" t="str">
        <f t="shared" si="27"/>
        <v/>
      </c>
    </row>
    <row r="492" spans="1:7" x14ac:dyDescent="0.25">
      <c r="A492" s="182" t="s">
        <v>1563</v>
      </c>
      <c r="B492" s="182" t="s">
        <v>680</v>
      </c>
      <c r="C492" s="243" t="s">
        <v>806</v>
      </c>
      <c r="D492" s="254" t="s">
        <v>806</v>
      </c>
      <c r="E492" s="182"/>
      <c r="F492" s="172" t="str">
        <f t="shared" si="26"/>
        <v/>
      </c>
      <c r="G492" s="172" t="str">
        <f t="shared" si="27"/>
        <v/>
      </c>
    </row>
    <row r="493" spans="1:7" x14ac:dyDescent="0.25">
      <c r="A493" s="182" t="s">
        <v>1564</v>
      </c>
      <c r="B493" s="182" t="s">
        <v>682</v>
      </c>
      <c r="C493" s="243" t="s">
        <v>806</v>
      </c>
      <c r="D493" s="254" t="s">
        <v>806</v>
      </c>
      <c r="E493" s="182"/>
      <c r="F493" s="172" t="str">
        <f t="shared" si="26"/>
        <v/>
      </c>
      <c r="G493" s="172" t="str">
        <f t="shared" si="27"/>
        <v/>
      </c>
    </row>
    <row r="494" spans="1:7" x14ac:dyDescent="0.25">
      <c r="A494" s="182" t="s">
        <v>1565</v>
      </c>
      <c r="B494" s="182" t="s">
        <v>684</v>
      </c>
      <c r="C494" s="243" t="s">
        <v>806</v>
      </c>
      <c r="D494" s="254" t="s">
        <v>806</v>
      </c>
      <c r="E494" s="182"/>
      <c r="F494" s="172" t="str">
        <f t="shared" si="26"/>
        <v/>
      </c>
      <c r="G494" s="172" t="str">
        <f t="shared" si="27"/>
        <v/>
      </c>
    </row>
    <row r="495" spans="1:7" x14ac:dyDescent="0.25">
      <c r="A495" s="182" t="s">
        <v>1566</v>
      </c>
      <c r="B495" s="182" t="s">
        <v>686</v>
      </c>
      <c r="C495" s="243" t="s">
        <v>806</v>
      </c>
      <c r="D495" s="254" t="s">
        <v>806</v>
      </c>
      <c r="E495" s="182"/>
      <c r="F495" s="172" t="str">
        <f t="shared" si="26"/>
        <v/>
      </c>
      <c r="G495" s="172" t="str">
        <f t="shared" si="27"/>
        <v/>
      </c>
    </row>
    <row r="496" spans="1:7" x14ac:dyDescent="0.25">
      <c r="A496" s="182" t="s">
        <v>1567</v>
      </c>
      <c r="B496" s="255"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0.25800000000000001</v>
      </c>
      <c r="D507" s="200"/>
      <c r="E507" s="182"/>
      <c r="F507" s="182"/>
      <c r="G507" s="182"/>
    </row>
    <row r="508" spans="1:7" x14ac:dyDescent="0.25">
      <c r="A508" s="182" t="s">
        <v>1640</v>
      </c>
      <c r="B508" s="184" t="s">
        <v>758</v>
      </c>
      <c r="C508" s="200">
        <v>0.66400000000000003</v>
      </c>
      <c r="D508" s="200"/>
      <c r="E508" s="182"/>
      <c r="F508" s="182"/>
      <c r="G508" s="182"/>
    </row>
    <row r="509" spans="1:7" x14ac:dyDescent="0.25">
      <c r="A509" s="182" t="s">
        <v>1641</v>
      </c>
      <c r="B509" s="184" t="s">
        <v>759</v>
      </c>
      <c r="C509" s="200">
        <v>5.8000000000000003E-2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1.7999999999999999E-2</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2.2000000000000001E-3</v>
      </c>
      <c r="D513" s="200"/>
      <c r="E513" s="182"/>
      <c r="F513" s="182"/>
      <c r="G513" s="182"/>
    </row>
    <row r="514" spans="1:7" x14ac:dyDescent="0.25">
      <c r="A514" s="182" t="s">
        <v>1646</v>
      </c>
      <c r="B514" s="184" t="s">
        <v>1765</v>
      </c>
      <c r="C514" s="200">
        <v>0</v>
      </c>
      <c r="D514" s="200"/>
      <c r="E514" s="189"/>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49"/>
      <c r="E520" s="182"/>
      <c r="F520" s="182"/>
      <c r="G520" s="182"/>
    </row>
    <row r="521" spans="1:7" x14ac:dyDescent="0.25">
      <c r="A521" s="182" t="s">
        <v>1788</v>
      </c>
      <c r="B521" s="241" t="s">
        <v>100</v>
      </c>
      <c r="C521" s="200"/>
      <c r="D521" s="249"/>
      <c r="E521" s="182"/>
      <c r="F521" s="182"/>
      <c r="G521" s="182"/>
    </row>
    <row r="522" spans="1:7" x14ac:dyDescent="0.25">
      <c r="A522" s="182" t="s">
        <v>1789</v>
      </c>
      <c r="B522" s="241" t="s">
        <v>100</v>
      </c>
      <c r="C522" s="200"/>
      <c r="D522" s="249"/>
      <c r="E522" s="182"/>
      <c r="F522" s="182"/>
      <c r="G522" s="182"/>
    </row>
    <row r="523" spans="1:7" x14ac:dyDescent="0.25">
      <c r="A523" s="182" t="s">
        <v>1964</v>
      </c>
      <c r="B523" s="241" t="s">
        <v>100</v>
      </c>
      <c r="C523" s="200"/>
      <c r="D523" s="249"/>
      <c r="E523" s="182"/>
      <c r="F523" s="182"/>
      <c r="G523" s="182"/>
    </row>
    <row r="524" spans="1:7" x14ac:dyDescent="0.25">
      <c r="A524" s="182" t="s">
        <v>1965</v>
      </c>
      <c r="B524" s="241" t="s">
        <v>100</v>
      </c>
      <c r="C524" s="200"/>
      <c r="D524" s="249"/>
      <c r="E524" s="182"/>
      <c r="F524" s="182"/>
      <c r="G524" s="182"/>
    </row>
    <row r="525" spans="1:7" x14ac:dyDescent="0.25">
      <c r="A525" s="182" t="s">
        <v>1966</v>
      </c>
      <c r="B525" s="241" t="s">
        <v>100</v>
      </c>
      <c r="C525" s="200"/>
      <c r="D525" s="249"/>
      <c r="E525" s="182"/>
      <c r="F525" s="182"/>
      <c r="G525" s="182"/>
    </row>
    <row r="526" spans="1:7" x14ac:dyDescent="0.25">
      <c r="A526" s="182" t="s">
        <v>1967</v>
      </c>
      <c r="B526" s="241" t="s">
        <v>100</v>
      </c>
      <c r="C526" s="200"/>
      <c r="D526" s="249"/>
      <c r="E526" s="182"/>
      <c r="F526" s="182"/>
      <c r="G526" s="182"/>
    </row>
    <row r="527" spans="1:7" x14ac:dyDescent="0.25">
      <c r="A527" s="182" t="s">
        <v>1968</v>
      </c>
      <c r="B527" s="241" t="s">
        <v>100</v>
      </c>
      <c r="C527" s="200"/>
      <c r="D527" s="249"/>
      <c r="E527" s="182"/>
      <c r="F527" s="182"/>
      <c r="G527" s="182"/>
    </row>
    <row r="528" spans="1:7" x14ac:dyDescent="0.25">
      <c r="A528" s="182" t="s">
        <v>1969</v>
      </c>
      <c r="B528" s="241" t="s">
        <v>100</v>
      </c>
      <c r="C528" s="200"/>
      <c r="D528" s="249"/>
      <c r="E528" s="182"/>
      <c r="F528" s="182"/>
      <c r="G528" s="182"/>
    </row>
    <row r="529" spans="1:7" x14ac:dyDescent="0.25">
      <c r="A529" s="182" t="s">
        <v>1970</v>
      </c>
      <c r="B529" s="241" t="s">
        <v>100</v>
      </c>
      <c r="C529" s="200"/>
      <c r="D529" s="249"/>
      <c r="E529" s="182"/>
      <c r="F529" s="182"/>
      <c r="G529" s="182"/>
    </row>
    <row r="530" spans="1:7" x14ac:dyDescent="0.25">
      <c r="A530" s="182" t="s">
        <v>1971</v>
      </c>
      <c r="B530" s="241" t="s">
        <v>100</v>
      </c>
      <c r="C530" s="200"/>
      <c r="D530" s="249"/>
      <c r="E530" s="182"/>
      <c r="F530" s="182"/>
      <c r="G530" s="182"/>
    </row>
    <row r="531" spans="1:7" x14ac:dyDescent="0.25">
      <c r="A531" s="182" t="s">
        <v>1972</v>
      </c>
      <c r="B531" s="241" t="s">
        <v>100</v>
      </c>
      <c r="C531" s="200"/>
      <c r="D531" s="249"/>
      <c r="E531" s="182"/>
      <c r="F531" s="182"/>
      <c r="G531" s="181"/>
    </row>
    <row r="532" spans="1:7" x14ac:dyDescent="0.25">
      <c r="A532" s="182" t="s">
        <v>1973</v>
      </c>
      <c r="B532" s="241" t="s">
        <v>100</v>
      </c>
      <c r="C532" s="200"/>
      <c r="D532" s="249"/>
      <c r="E532" s="182"/>
      <c r="F532" s="182"/>
      <c r="G532" s="181"/>
    </row>
    <row r="533" spans="1:7" x14ac:dyDescent="0.25">
      <c r="A533" s="182" t="s">
        <v>1974</v>
      </c>
      <c r="B533" s="241" t="s">
        <v>100</v>
      </c>
      <c r="C533" s="200"/>
      <c r="D533" s="249"/>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2675</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2676</v>
      </c>
      <c r="C536" s="242" t="s">
        <v>812</v>
      </c>
      <c r="D536" s="242" t="s">
        <v>812</v>
      </c>
      <c r="E536" s="185"/>
      <c r="F536" s="172" t="str">
        <f t="shared" ref="F536:F552" si="28">IF($C$553=0,"",IF(C536="[for completion]","",IF(C536="","",C536/$C$553)))</f>
        <v/>
      </c>
      <c r="G536" s="172" t="str">
        <f t="shared" ref="G536:G552" si="29">IF($D$553=0,"",IF(D536="[for completion]","",IF(D536="","",D536/$D$553)))</f>
        <v/>
      </c>
    </row>
    <row r="537" spans="1:7" x14ac:dyDescent="0.25">
      <c r="A537" s="182" t="s">
        <v>1683</v>
      </c>
      <c r="B537" s="242" t="s">
        <v>2677</v>
      </c>
      <c r="C537" s="242" t="s">
        <v>812</v>
      </c>
      <c r="D537" s="242" t="s">
        <v>812</v>
      </c>
      <c r="E537" s="185"/>
      <c r="F537" s="172" t="str">
        <f t="shared" si="28"/>
        <v/>
      </c>
      <c r="G537" s="172" t="str">
        <f t="shared" si="29"/>
        <v/>
      </c>
    </row>
    <row r="538" spans="1:7" x14ac:dyDescent="0.25">
      <c r="A538" s="182" t="s">
        <v>1684</v>
      </c>
      <c r="B538" s="242" t="s">
        <v>2678</v>
      </c>
      <c r="C538" s="242" t="s">
        <v>812</v>
      </c>
      <c r="D538" s="242" t="s">
        <v>812</v>
      </c>
      <c r="E538" s="185"/>
      <c r="F538" s="172" t="str">
        <f t="shared" si="28"/>
        <v/>
      </c>
      <c r="G538" s="172" t="str">
        <f t="shared" si="29"/>
        <v/>
      </c>
    </row>
    <row r="539" spans="1:7" x14ac:dyDescent="0.25">
      <c r="A539" s="182" t="s">
        <v>1685</v>
      </c>
      <c r="B539" s="242" t="s">
        <v>2679</v>
      </c>
      <c r="C539" s="242" t="s">
        <v>812</v>
      </c>
      <c r="D539" s="242" t="s">
        <v>812</v>
      </c>
      <c r="E539" s="185"/>
      <c r="F539" s="172" t="str">
        <f t="shared" si="28"/>
        <v/>
      </c>
      <c r="G539" s="172" t="str">
        <f t="shared" si="29"/>
        <v/>
      </c>
    </row>
    <row r="540" spans="1:7" x14ac:dyDescent="0.25">
      <c r="A540" s="182" t="s">
        <v>1790</v>
      </c>
      <c r="B540" s="242" t="s">
        <v>2680</v>
      </c>
      <c r="C540" s="242" t="s">
        <v>812</v>
      </c>
      <c r="D540" s="242" t="s">
        <v>812</v>
      </c>
      <c r="E540" s="185"/>
      <c r="F540" s="172" t="str">
        <f t="shared" si="28"/>
        <v/>
      </c>
      <c r="G540" s="172" t="str">
        <f t="shared" si="29"/>
        <v/>
      </c>
    </row>
    <row r="541" spans="1:7" x14ac:dyDescent="0.25">
      <c r="A541" s="182" t="s">
        <v>1791</v>
      </c>
      <c r="B541" s="242" t="s">
        <v>2681</v>
      </c>
      <c r="C541" s="242" t="s">
        <v>812</v>
      </c>
      <c r="D541" s="242" t="s">
        <v>812</v>
      </c>
      <c r="E541" s="185"/>
      <c r="F541" s="172" t="str">
        <f t="shared" si="28"/>
        <v/>
      </c>
      <c r="G541" s="172" t="str">
        <f t="shared" si="29"/>
        <v/>
      </c>
    </row>
    <row r="542" spans="1:7" x14ac:dyDescent="0.25">
      <c r="A542" s="182" t="s">
        <v>1792</v>
      </c>
      <c r="B542" s="242" t="s">
        <v>2682</v>
      </c>
      <c r="C542" s="242" t="s">
        <v>812</v>
      </c>
      <c r="D542" s="242" t="s">
        <v>812</v>
      </c>
      <c r="E542" s="185"/>
      <c r="F542" s="172" t="str">
        <f t="shared" si="28"/>
        <v/>
      </c>
      <c r="G542" s="172" t="str">
        <f t="shared" si="29"/>
        <v/>
      </c>
    </row>
    <row r="543" spans="1:7" x14ac:dyDescent="0.25">
      <c r="A543" s="182" t="s">
        <v>1793</v>
      </c>
      <c r="B543" s="242" t="s">
        <v>2683</v>
      </c>
      <c r="C543" s="242" t="s">
        <v>812</v>
      </c>
      <c r="D543" s="242" t="s">
        <v>812</v>
      </c>
      <c r="E543" s="185"/>
      <c r="F543" s="172" t="str">
        <f t="shared" si="28"/>
        <v/>
      </c>
      <c r="G543" s="172" t="str">
        <f t="shared" si="29"/>
        <v/>
      </c>
    </row>
    <row r="544" spans="1:7" x14ac:dyDescent="0.25">
      <c r="A544" s="182" t="s">
        <v>1794</v>
      </c>
      <c r="B544" s="242" t="s">
        <v>809</v>
      </c>
      <c r="C544" s="242" t="s">
        <v>809</v>
      </c>
      <c r="D544" s="242" t="s">
        <v>809</v>
      </c>
      <c r="E544" s="185"/>
      <c r="F544" s="172" t="str">
        <f t="shared" si="28"/>
        <v/>
      </c>
      <c r="G544" s="172" t="str">
        <f t="shared" si="29"/>
        <v/>
      </c>
    </row>
    <row r="545" spans="1:7" x14ac:dyDescent="0.25">
      <c r="A545" s="182" t="s">
        <v>1795</v>
      </c>
      <c r="B545" s="242" t="s">
        <v>809</v>
      </c>
      <c r="C545" s="242" t="s">
        <v>809</v>
      </c>
      <c r="D545" s="242" t="s">
        <v>809</v>
      </c>
      <c r="E545" s="185"/>
      <c r="F545" s="172" t="str">
        <f t="shared" si="28"/>
        <v/>
      </c>
      <c r="G545" s="172" t="str">
        <f t="shared" si="29"/>
        <v/>
      </c>
    </row>
    <row r="546" spans="1:7" x14ac:dyDescent="0.25">
      <c r="A546" s="182" t="s">
        <v>1796</v>
      </c>
      <c r="B546" s="242" t="s">
        <v>809</v>
      </c>
      <c r="C546" s="242" t="s">
        <v>809</v>
      </c>
      <c r="D546" s="242" t="s">
        <v>809</v>
      </c>
      <c r="E546" s="185"/>
      <c r="F546" s="172" t="str">
        <f t="shared" si="28"/>
        <v/>
      </c>
      <c r="G546" s="172" t="str">
        <f t="shared" si="29"/>
        <v/>
      </c>
    </row>
    <row r="547" spans="1:7" x14ac:dyDescent="0.25">
      <c r="A547" s="182" t="s">
        <v>1797</v>
      </c>
      <c r="B547" s="242" t="s">
        <v>809</v>
      </c>
      <c r="C547" s="242" t="s">
        <v>809</v>
      </c>
      <c r="D547" s="242" t="s">
        <v>809</v>
      </c>
      <c r="E547" s="185"/>
      <c r="F547" s="172" t="str">
        <f t="shared" si="28"/>
        <v/>
      </c>
      <c r="G547" s="172" t="str">
        <f t="shared" si="29"/>
        <v/>
      </c>
    </row>
    <row r="548" spans="1:7" x14ac:dyDescent="0.25">
      <c r="A548" s="182" t="s">
        <v>1798</v>
      </c>
      <c r="B548" s="242" t="s">
        <v>809</v>
      </c>
      <c r="C548" s="242" t="s">
        <v>809</v>
      </c>
      <c r="D548" s="242" t="s">
        <v>809</v>
      </c>
      <c r="E548" s="185"/>
      <c r="F548" s="172" t="str">
        <f t="shared" si="28"/>
        <v/>
      </c>
      <c r="G548" s="172" t="str">
        <f t="shared" si="29"/>
        <v/>
      </c>
    </row>
    <row r="549" spans="1:7" x14ac:dyDescent="0.25">
      <c r="A549" s="182" t="s">
        <v>1799</v>
      </c>
      <c r="B549" s="242" t="s">
        <v>809</v>
      </c>
      <c r="C549" s="242" t="s">
        <v>809</v>
      </c>
      <c r="D549" s="242" t="s">
        <v>809</v>
      </c>
      <c r="E549" s="185"/>
      <c r="F549" s="172" t="str">
        <f t="shared" si="28"/>
        <v/>
      </c>
      <c r="G549" s="172" t="str">
        <f t="shared" si="29"/>
        <v/>
      </c>
    </row>
    <row r="550" spans="1:7" x14ac:dyDescent="0.25">
      <c r="A550" s="182" t="s">
        <v>1800</v>
      </c>
      <c r="B550" s="242" t="s">
        <v>809</v>
      </c>
      <c r="C550" s="242" t="s">
        <v>809</v>
      </c>
      <c r="D550" s="242" t="s">
        <v>809</v>
      </c>
      <c r="E550" s="185"/>
      <c r="F550" s="172" t="str">
        <f t="shared" si="28"/>
        <v/>
      </c>
      <c r="G550" s="172" t="str">
        <f t="shared" si="29"/>
        <v/>
      </c>
    </row>
    <row r="551" spans="1:7" x14ac:dyDescent="0.25">
      <c r="A551" s="182" t="s">
        <v>1801</v>
      </c>
      <c r="B551" s="242" t="s">
        <v>809</v>
      </c>
      <c r="C551" s="242" t="s">
        <v>809</v>
      </c>
      <c r="D551" s="242" t="s">
        <v>809</v>
      </c>
      <c r="E551" s="185"/>
      <c r="F551" s="172" t="str">
        <f t="shared" si="28"/>
        <v/>
      </c>
      <c r="G551" s="172" t="str">
        <f t="shared" si="29"/>
        <v/>
      </c>
    </row>
    <row r="552" spans="1:7" x14ac:dyDescent="0.25">
      <c r="A552" s="182" t="s">
        <v>1802</v>
      </c>
      <c r="B552" s="184" t="s">
        <v>1627</v>
      </c>
      <c r="C552" s="242" t="s">
        <v>809</v>
      </c>
      <c r="D552" s="242" t="s">
        <v>809</v>
      </c>
      <c r="E552" s="185"/>
      <c r="F552" s="172" t="str">
        <f t="shared" si="28"/>
        <v/>
      </c>
      <c r="G552" s="172" t="str">
        <f t="shared" si="29"/>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2693</v>
      </c>
      <c r="C558" s="378">
        <v>135.80000000000001</v>
      </c>
      <c r="D558" s="242" t="s">
        <v>812</v>
      </c>
      <c r="E558" s="185"/>
      <c r="F558" s="172">
        <f>IF($C$576=0,"",IF(C558="[for completion]","",IF(C558="","",C558/$C$576)))</f>
        <v>4.306736014207789E-2</v>
      </c>
      <c r="G558" s="172" t="e">
        <f>IF($D$576=0,"",IF(D558="[for completion]","",IF(D558="","",D558/$D$576)))</f>
        <v>#VALUE!</v>
      </c>
    </row>
    <row r="559" spans="1:7" x14ac:dyDescent="0.25">
      <c r="A559" s="182" t="s">
        <v>1805</v>
      </c>
      <c r="B559" s="242" t="s">
        <v>2694</v>
      </c>
      <c r="C559" s="378">
        <v>412.3</v>
      </c>
      <c r="D559" s="242" t="s">
        <v>812</v>
      </c>
      <c r="E559" s="185"/>
      <c r="F559" s="172">
        <f t="shared" ref="F559:F575" si="30">IF($C$576=0,"",IF(C559="[for completion]","",IF(C559="","",C559/$C$576)))</f>
        <v>0.13075605733857668</v>
      </c>
      <c r="G559" s="172" t="e">
        <f t="shared" ref="G559:G575" si="31">IF($D$576=0,"",IF(D559="[for completion]","",IF(D559="","",D559/$D$576)))</f>
        <v>#VALUE!</v>
      </c>
    </row>
    <row r="560" spans="1:7" x14ac:dyDescent="0.25">
      <c r="A560" s="182" t="s">
        <v>1806</v>
      </c>
      <c r="B560" s="242" t="s">
        <v>2695</v>
      </c>
      <c r="C560" s="378">
        <v>33.799999999999997</v>
      </c>
      <c r="D560" s="242" t="s">
        <v>812</v>
      </c>
      <c r="E560" s="185"/>
      <c r="F560" s="172">
        <f t="shared" si="30"/>
        <v>1.0719269313713052E-2</v>
      </c>
      <c r="G560" s="172" t="e">
        <f t="shared" si="31"/>
        <v>#VALUE!</v>
      </c>
    </row>
    <row r="561" spans="1:7" x14ac:dyDescent="0.25">
      <c r="A561" s="182" t="s">
        <v>1807</v>
      </c>
      <c r="B561" s="242" t="s">
        <v>2696</v>
      </c>
      <c r="C561" s="378">
        <v>0</v>
      </c>
      <c r="D561" s="242" t="s">
        <v>812</v>
      </c>
      <c r="E561" s="185"/>
      <c r="F561" s="172">
        <f t="shared" si="30"/>
        <v>0</v>
      </c>
      <c r="G561" s="172" t="e">
        <f t="shared" si="31"/>
        <v>#VALUE!</v>
      </c>
    </row>
    <row r="562" spans="1:7" x14ac:dyDescent="0.25">
      <c r="A562" s="182" t="s">
        <v>1808</v>
      </c>
      <c r="B562" s="242" t="s">
        <v>2697</v>
      </c>
      <c r="C562" s="378">
        <v>0</v>
      </c>
      <c r="D562" s="242" t="s">
        <v>812</v>
      </c>
      <c r="E562" s="185"/>
      <c r="F562" s="172">
        <f t="shared" si="30"/>
        <v>0</v>
      </c>
      <c r="G562" s="172" t="e">
        <f t="shared" si="31"/>
        <v>#VALUE!</v>
      </c>
    </row>
    <row r="563" spans="1:7" x14ac:dyDescent="0.25">
      <c r="A563" s="182" t="s">
        <v>1809</v>
      </c>
      <c r="B563" s="242" t="s">
        <v>2698</v>
      </c>
      <c r="C563" s="378">
        <v>0</v>
      </c>
      <c r="D563" s="242" t="s">
        <v>812</v>
      </c>
      <c r="E563" s="185"/>
      <c r="F563" s="172">
        <f t="shared" si="30"/>
        <v>0</v>
      </c>
      <c r="G563" s="172" t="e">
        <f t="shared" si="31"/>
        <v>#VALUE!</v>
      </c>
    </row>
    <row r="564" spans="1:7" x14ac:dyDescent="0.25">
      <c r="A564" s="182" t="s">
        <v>1810</v>
      </c>
      <c r="B564" s="242" t="s">
        <v>2699</v>
      </c>
      <c r="C564" s="378">
        <v>0</v>
      </c>
      <c r="D564" s="242" t="s">
        <v>812</v>
      </c>
      <c r="E564" s="385"/>
      <c r="F564" s="172">
        <f t="shared" si="30"/>
        <v>0</v>
      </c>
      <c r="G564" s="172" t="e">
        <f t="shared" si="31"/>
        <v>#VALUE!</v>
      </c>
    </row>
    <row r="565" spans="1:7" x14ac:dyDescent="0.25">
      <c r="A565" s="182" t="s">
        <v>1811</v>
      </c>
      <c r="B565" s="242" t="s">
        <v>2700</v>
      </c>
      <c r="C565" s="378">
        <v>0</v>
      </c>
      <c r="D565" s="242" t="s">
        <v>812</v>
      </c>
      <c r="E565" s="385"/>
      <c r="F565" s="172">
        <f t="shared" si="30"/>
        <v>0</v>
      </c>
      <c r="G565" s="172" t="e">
        <f t="shared" si="31"/>
        <v>#VALUE!</v>
      </c>
    </row>
    <row r="566" spans="1:7" x14ac:dyDescent="0.25">
      <c r="A566" s="182" t="s">
        <v>1812</v>
      </c>
      <c r="B566" s="242" t="s">
        <v>2701</v>
      </c>
      <c r="C566" s="378">
        <v>0</v>
      </c>
      <c r="D566" s="242" t="s">
        <v>812</v>
      </c>
      <c r="E566" s="385"/>
      <c r="F566" s="172">
        <f t="shared" si="30"/>
        <v>0</v>
      </c>
      <c r="G566" s="172" t="e">
        <f t="shared" si="31"/>
        <v>#VALUE!</v>
      </c>
    </row>
    <row r="567" spans="1:7" x14ac:dyDescent="0.25">
      <c r="A567" s="182" t="s">
        <v>1813</v>
      </c>
      <c r="B567" s="242" t="s">
        <v>2702</v>
      </c>
      <c r="C567" s="378">
        <v>0</v>
      </c>
      <c r="D567" s="242" t="s">
        <v>812</v>
      </c>
      <c r="E567" s="385"/>
      <c r="F567" s="172">
        <f t="shared" si="30"/>
        <v>0</v>
      </c>
      <c r="G567" s="172" t="e">
        <f t="shared" si="31"/>
        <v>#VALUE!</v>
      </c>
    </row>
    <row r="568" spans="1:7" x14ac:dyDescent="0.25">
      <c r="A568" s="182" t="s">
        <v>1814</v>
      </c>
      <c r="B568" s="242" t="s">
        <v>2703</v>
      </c>
      <c r="C568" s="378">
        <v>0</v>
      </c>
      <c r="D568" s="242" t="s">
        <v>812</v>
      </c>
      <c r="E568" s="385"/>
      <c r="F568" s="172">
        <f t="shared" si="30"/>
        <v>0</v>
      </c>
      <c r="G568" s="172" t="e">
        <f t="shared" si="31"/>
        <v>#VALUE!</v>
      </c>
    </row>
    <row r="569" spans="1:7" x14ac:dyDescent="0.25">
      <c r="A569" s="182" t="s">
        <v>1980</v>
      </c>
      <c r="B569" s="242" t="s">
        <v>2704</v>
      </c>
      <c r="C569" s="378">
        <v>0</v>
      </c>
      <c r="D569" s="242" t="s">
        <v>812</v>
      </c>
      <c r="E569" s="385"/>
      <c r="F569" s="172">
        <f t="shared" si="30"/>
        <v>0</v>
      </c>
      <c r="G569" s="172" t="e">
        <f t="shared" si="31"/>
        <v>#VALUE!</v>
      </c>
    </row>
    <row r="570" spans="1:7" x14ac:dyDescent="0.25">
      <c r="A570" s="182" t="s">
        <v>1981</v>
      </c>
      <c r="B570" s="242" t="s">
        <v>2705</v>
      </c>
      <c r="C570" s="378">
        <v>0</v>
      </c>
      <c r="D570" s="242" t="s">
        <v>812</v>
      </c>
      <c r="E570" s="385"/>
      <c r="F570" s="172">
        <f t="shared" si="30"/>
        <v>0</v>
      </c>
      <c r="G570" s="172" t="e">
        <f t="shared" si="31"/>
        <v>#VALUE!</v>
      </c>
    </row>
    <row r="571" spans="1:7" x14ac:dyDescent="0.25">
      <c r="A571" s="182" t="s">
        <v>1982</v>
      </c>
      <c r="B571" s="242" t="s">
        <v>2706</v>
      </c>
      <c r="C571" s="378">
        <v>2571.3000000000002</v>
      </c>
      <c r="D571" s="242" t="s">
        <v>812</v>
      </c>
      <c r="E571" s="385"/>
      <c r="F571" s="172">
        <f t="shared" si="30"/>
        <v>0.81545731320563231</v>
      </c>
      <c r="G571" s="172" t="e">
        <f t="shared" si="31"/>
        <v>#VALUE!</v>
      </c>
    </row>
    <row r="572" spans="1:7" x14ac:dyDescent="0.25">
      <c r="A572" s="182" t="s">
        <v>1983</v>
      </c>
      <c r="B572" s="242" t="s">
        <v>96</v>
      </c>
      <c r="C572" s="378">
        <v>0</v>
      </c>
      <c r="D572" s="242" t="s">
        <v>812</v>
      </c>
      <c r="E572" s="385"/>
      <c r="F572" s="172">
        <f t="shared" si="30"/>
        <v>0</v>
      </c>
      <c r="G572" s="172" t="e">
        <f t="shared" si="31"/>
        <v>#VALUE!</v>
      </c>
    </row>
    <row r="573" spans="1:7" x14ac:dyDescent="0.25">
      <c r="A573" s="182" t="s">
        <v>1984</v>
      </c>
      <c r="B573" s="242" t="s">
        <v>809</v>
      </c>
      <c r="C573" s="378">
        <v>0</v>
      </c>
      <c r="D573" s="242" t="s">
        <v>812</v>
      </c>
      <c r="E573" s="185"/>
      <c r="F573" s="172">
        <f t="shared" si="30"/>
        <v>0</v>
      </c>
      <c r="G573" s="172" t="e">
        <f t="shared" si="31"/>
        <v>#VALUE!</v>
      </c>
    </row>
    <row r="574" spans="1:7" x14ac:dyDescent="0.25">
      <c r="A574" s="182" t="s">
        <v>1985</v>
      </c>
      <c r="B574" s="242" t="s">
        <v>809</v>
      </c>
      <c r="C574" s="378">
        <v>0</v>
      </c>
      <c r="D574" s="242" t="s">
        <v>812</v>
      </c>
      <c r="E574" s="185"/>
      <c r="F574" s="172">
        <f t="shared" si="30"/>
        <v>0</v>
      </c>
      <c r="G574" s="172" t="e">
        <f t="shared" si="31"/>
        <v>#VALUE!</v>
      </c>
    </row>
    <row r="575" spans="1:7" x14ac:dyDescent="0.25">
      <c r="A575" s="182" t="s">
        <v>1986</v>
      </c>
      <c r="B575" s="184" t="s">
        <v>1627</v>
      </c>
      <c r="C575" s="378">
        <v>0</v>
      </c>
      <c r="D575" s="242" t="s">
        <v>812</v>
      </c>
      <c r="E575" s="185"/>
      <c r="F575" s="172">
        <f t="shared" si="30"/>
        <v>0</v>
      </c>
      <c r="G575" s="172" t="e">
        <f t="shared" si="31"/>
        <v>#VALUE!</v>
      </c>
    </row>
    <row r="576" spans="1:7" x14ac:dyDescent="0.25">
      <c r="A576" s="182" t="s">
        <v>1987</v>
      </c>
      <c r="B576" s="184" t="s">
        <v>98</v>
      </c>
      <c r="C576" s="285">
        <f>SUM(C558:C575)</f>
        <v>3153.2000000000003</v>
      </c>
      <c r="D576" s="193" t="s">
        <v>812</v>
      </c>
      <c r="E576" s="185"/>
      <c r="F576" s="179">
        <f>SUM(F558:F575)</f>
        <v>0.99999999999999989</v>
      </c>
      <c r="G576" s="179" t="e">
        <f>SUM(G558:G575)</f>
        <v>#VALUE!</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49">
        <v>370.7</v>
      </c>
      <c r="D578" s="249" t="s">
        <v>812</v>
      </c>
      <c r="E578" s="185"/>
      <c r="F578" s="172">
        <f>IF($C$588=0,"",IF(C578="[for completion]","",IF(C578="","",C578/$C$588)))</f>
        <v>0.11756311049092984</v>
      </c>
      <c r="G578" s="172" t="e">
        <f>IF($D$588=0,"",IF(D578="[for completion]","",IF(D578="","",D578/$D$588)))</f>
        <v>#VALUE!</v>
      </c>
    </row>
    <row r="579" spans="1:7" x14ac:dyDescent="0.25">
      <c r="A579" s="182" t="s">
        <v>1816</v>
      </c>
      <c r="B579" s="184" t="s">
        <v>1226</v>
      </c>
      <c r="C579" s="249">
        <v>85.5</v>
      </c>
      <c r="D579" s="249" t="s">
        <v>812</v>
      </c>
      <c r="E579" s="185"/>
      <c r="F579" s="172">
        <f t="shared" ref="F579:F587" si="32">IF($C$588=0,"",IF(C579="[for completion]","",IF(C579="","",C579/$C$588)))</f>
        <v>2.7115311429658756E-2</v>
      </c>
      <c r="G579" s="172" t="e">
        <f t="shared" ref="G579:G587" si="33">IF($D$588=0,"",IF(D579="[for completion]","",IF(D579="","",D579/$D$588)))</f>
        <v>#VALUE!</v>
      </c>
    </row>
    <row r="580" spans="1:7" x14ac:dyDescent="0.25">
      <c r="A580" s="182" t="s">
        <v>1817</v>
      </c>
      <c r="B580" s="184" t="s">
        <v>2236</v>
      </c>
      <c r="C580" s="249">
        <v>217.7</v>
      </c>
      <c r="D580" s="249" t="s">
        <v>812</v>
      </c>
      <c r="E580" s="185"/>
      <c r="F580" s="172">
        <f t="shared" si="32"/>
        <v>6.9040974248382583E-2</v>
      </c>
      <c r="G580" s="172" t="e">
        <f t="shared" si="33"/>
        <v>#VALUE!</v>
      </c>
    </row>
    <row r="581" spans="1:7" x14ac:dyDescent="0.25">
      <c r="A581" s="182" t="s">
        <v>1818</v>
      </c>
      <c r="B581" s="184" t="s">
        <v>1227</v>
      </c>
      <c r="C581" s="384">
        <v>150</v>
      </c>
      <c r="D581" s="249" t="s">
        <v>812</v>
      </c>
      <c r="E581" s="185"/>
      <c r="F581" s="172">
        <f t="shared" si="32"/>
        <v>4.7570721806418872E-2</v>
      </c>
      <c r="G581" s="172" t="e">
        <f t="shared" si="33"/>
        <v>#VALUE!</v>
      </c>
    </row>
    <row r="582" spans="1:7" x14ac:dyDescent="0.25">
      <c r="A582" s="182" t="s">
        <v>1819</v>
      </c>
      <c r="B582" s="184" t="s">
        <v>1228</v>
      </c>
      <c r="C582" s="249">
        <v>325.39999999999998</v>
      </c>
      <c r="D582" s="249" t="s">
        <v>812</v>
      </c>
      <c r="E582" s="185"/>
      <c r="F582" s="172">
        <f t="shared" si="32"/>
        <v>0.10319675250539133</v>
      </c>
      <c r="G582" s="172" t="e">
        <f t="shared" si="33"/>
        <v>#VALUE!</v>
      </c>
    </row>
    <row r="583" spans="1:7" x14ac:dyDescent="0.25">
      <c r="A583" s="182" t="s">
        <v>1988</v>
      </c>
      <c r="B583" s="184" t="s">
        <v>1229</v>
      </c>
      <c r="C583" s="249">
        <v>224.4</v>
      </c>
      <c r="D583" s="249" t="s">
        <v>812</v>
      </c>
      <c r="E583" s="185"/>
      <c r="F583" s="172">
        <f t="shared" si="32"/>
        <v>7.1165799822402634E-2</v>
      </c>
      <c r="G583" s="172" t="e">
        <f t="shared" si="33"/>
        <v>#VALUE!</v>
      </c>
    </row>
    <row r="584" spans="1:7" x14ac:dyDescent="0.25">
      <c r="A584" s="182" t="s">
        <v>1989</v>
      </c>
      <c r="B584" s="184" t="s">
        <v>1230</v>
      </c>
      <c r="C584" s="249">
        <v>281.10000000000002</v>
      </c>
      <c r="D584" s="249" t="s">
        <v>812</v>
      </c>
      <c r="E584" s="185"/>
      <c r="F584" s="172">
        <f t="shared" si="32"/>
        <v>8.9147532665228971E-2</v>
      </c>
      <c r="G584" s="172" t="e">
        <f t="shared" si="33"/>
        <v>#VALUE!</v>
      </c>
    </row>
    <row r="585" spans="1:7" x14ac:dyDescent="0.25">
      <c r="A585" s="182" t="s">
        <v>1990</v>
      </c>
      <c r="B585" s="184" t="s">
        <v>1231</v>
      </c>
      <c r="C585" s="249">
        <v>182.5</v>
      </c>
      <c r="D585" s="249" t="s">
        <v>812</v>
      </c>
      <c r="E585" s="185"/>
      <c r="F585" s="172">
        <f t="shared" si="32"/>
        <v>5.7877711531142961E-2</v>
      </c>
      <c r="G585" s="172" t="e">
        <f t="shared" si="33"/>
        <v>#VALUE!</v>
      </c>
    </row>
    <row r="586" spans="1:7" x14ac:dyDescent="0.25">
      <c r="A586" s="182" t="s">
        <v>1991</v>
      </c>
      <c r="B586" s="184" t="s">
        <v>1232</v>
      </c>
      <c r="C586" s="249">
        <v>1315.9</v>
      </c>
      <c r="D586" s="249" t="s">
        <v>812</v>
      </c>
      <c r="E586" s="185"/>
      <c r="F586" s="172">
        <f t="shared" si="32"/>
        <v>0.41732208550044397</v>
      </c>
      <c r="G586" s="172" t="e">
        <f t="shared" si="33"/>
        <v>#VALUE!</v>
      </c>
    </row>
    <row r="587" spans="1:7" x14ac:dyDescent="0.25">
      <c r="A587" s="182" t="s">
        <v>1992</v>
      </c>
      <c r="B587" s="184" t="s">
        <v>1627</v>
      </c>
      <c r="C587" s="249">
        <v>0</v>
      </c>
      <c r="D587" s="249" t="s">
        <v>812</v>
      </c>
      <c r="E587" s="185"/>
      <c r="F587" s="172">
        <f t="shared" si="32"/>
        <v>0</v>
      </c>
      <c r="G587" s="172" t="e">
        <f t="shared" si="33"/>
        <v>#VALUE!</v>
      </c>
    </row>
    <row r="588" spans="1:7" x14ac:dyDescent="0.25">
      <c r="A588" s="182" t="s">
        <v>1993</v>
      </c>
      <c r="B588" s="184" t="s">
        <v>98</v>
      </c>
      <c r="C588" s="190">
        <f>SUM(C578:C587)</f>
        <v>3153.2000000000003</v>
      </c>
      <c r="D588" s="193" t="s">
        <v>812</v>
      </c>
      <c r="E588" s="185"/>
      <c r="F588" s="179">
        <f>SUM(F578:F587)</f>
        <v>1</v>
      </c>
      <c r="G588" s="179" t="e">
        <f>SUM(G578:G587)</f>
        <v>#VALUE!</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890.2</v>
      </c>
      <c r="D591" s="249" t="s">
        <v>812</v>
      </c>
      <c r="E591" s="185"/>
      <c r="F591" s="172">
        <f>IF($C$595=0,"",IF(C591="[for completion]","",IF(C591="","",C591/$C$595)))</f>
        <v>0.28231637701382722</v>
      </c>
      <c r="G591" s="172" t="e">
        <f>IF($D$595=0,"",IF(D591="[for completion]","",IF(D591="","",D591/$D$595)))</f>
        <v>#VALUE!</v>
      </c>
    </row>
    <row r="592" spans="1:7" x14ac:dyDescent="0.25">
      <c r="A592" s="182" t="s">
        <v>1995</v>
      </c>
      <c r="B592" s="180" t="s">
        <v>1821</v>
      </c>
      <c r="C592" s="243">
        <v>1885.1</v>
      </c>
      <c r="D592" s="249" t="s">
        <v>812</v>
      </c>
      <c r="E592" s="185"/>
      <c r="F592" s="172">
        <f>IF($C$595=0,"",IF(C592="[for completion]","",IF(C592="","",C592/$C$595)))</f>
        <v>0.59783711784853477</v>
      </c>
      <c r="G592" s="172" t="e">
        <f t="shared" ref="G592:G594" si="34">IF($D$595=0,"",IF(D592="[for completion]","",IF(D592="","",D592/$D$595)))</f>
        <v>#VALUE!</v>
      </c>
    </row>
    <row r="593" spans="1:7" x14ac:dyDescent="0.25">
      <c r="A593" s="182" t="s">
        <v>1996</v>
      </c>
      <c r="B593" s="184" t="s">
        <v>1234</v>
      </c>
      <c r="C593" s="243">
        <v>377.9</v>
      </c>
      <c r="D593" s="249" t="s">
        <v>812</v>
      </c>
      <c r="E593" s="185"/>
      <c r="F593" s="172">
        <f>IF($C$595=0,"",IF(C593="[for completion]","",IF(C593="","",C593/$C$595)))</f>
        <v>0.11984650513763793</v>
      </c>
      <c r="G593" s="172" t="e">
        <f t="shared" si="34"/>
        <v>#VALUE!</v>
      </c>
    </row>
    <row r="594" spans="1:7" x14ac:dyDescent="0.25">
      <c r="A594" s="182" t="s">
        <v>1997</v>
      </c>
      <c r="B594" s="182" t="s">
        <v>1627</v>
      </c>
      <c r="C594" s="243">
        <v>0</v>
      </c>
      <c r="D594" s="249" t="s">
        <v>812</v>
      </c>
      <c r="E594" s="185"/>
      <c r="F594" s="172">
        <f>IF($C$595=0,"",IF(C594="[for completion]","",IF(C594="","",C594/$C$595)))</f>
        <v>0</v>
      </c>
      <c r="G594" s="172" t="e">
        <f t="shared" si="34"/>
        <v>#VALUE!</v>
      </c>
    </row>
    <row r="595" spans="1:7" x14ac:dyDescent="0.25">
      <c r="A595" s="182" t="s">
        <v>1998</v>
      </c>
      <c r="B595" s="184" t="s">
        <v>98</v>
      </c>
      <c r="C595" s="190">
        <f>SUM(C591:C594)</f>
        <v>3153.2000000000003</v>
      </c>
      <c r="D595" s="193" t="s">
        <v>812</v>
      </c>
      <c r="E595" s="185"/>
      <c r="F595" s="179">
        <f>SUM(F591:F594)</f>
        <v>0.99999999999999989</v>
      </c>
      <c r="G595" s="179" t="e">
        <f>SUM(G591:G594)</f>
        <v>#VALUE!</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5">IF($C$616=0,"",IF(C599="[for completion]","",IF(C599="","",C599/$C$616)))</f>
        <v/>
      </c>
      <c r="G599" s="172" t="str">
        <f t="shared" ref="G599:G615" si="36">IF($D$616=0,"",IF(D599="[for completion]","",IF(D599="","",D599/$D$616)))</f>
        <v/>
      </c>
    </row>
    <row r="600" spans="1:7" hidden="1" x14ac:dyDescent="0.25">
      <c r="A600" s="182" t="s">
        <v>2004</v>
      </c>
      <c r="B600" s="242" t="s">
        <v>558</v>
      </c>
      <c r="C600" s="182" t="s">
        <v>34</v>
      </c>
      <c r="D600" s="182" t="s">
        <v>34</v>
      </c>
      <c r="E600" s="181"/>
      <c r="F600" s="172" t="str">
        <f t="shared" si="35"/>
        <v/>
      </c>
      <c r="G600" s="172" t="str">
        <f t="shared" si="36"/>
        <v/>
      </c>
    </row>
    <row r="601" spans="1:7" hidden="1" x14ac:dyDescent="0.25">
      <c r="A601" s="182" t="s">
        <v>2005</v>
      </c>
      <c r="B601" s="242" t="s">
        <v>558</v>
      </c>
      <c r="C601" s="182" t="s">
        <v>34</v>
      </c>
      <c r="D601" s="182" t="s">
        <v>34</v>
      </c>
      <c r="E601" s="181"/>
      <c r="F601" s="172" t="str">
        <f t="shared" si="35"/>
        <v/>
      </c>
      <c r="G601" s="172" t="str">
        <f t="shared" si="36"/>
        <v/>
      </c>
    </row>
    <row r="602" spans="1:7" hidden="1" x14ac:dyDescent="0.25">
      <c r="A602" s="182" t="s">
        <v>2006</v>
      </c>
      <c r="B602" s="242" t="s">
        <v>558</v>
      </c>
      <c r="C602" s="182" t="s">
        <v>34</v>
      </c>
      <c r="D602" s="182" t="s">
        <v>34</v>
      </c>
      <c r="E602" s="181"/>
      <c r="F602" s="172" t="str">
        <f t="shared" si="35"/>
        <v/>
      </c>
      <c r="G602" s="172" t="str">
        <f t="shared" si="36"/>
        <v/>
      </c>
    </row>
    <row r="603" spans="1:7" hidden="1" x14ac:dyDescent="0.25">
      <c r="A603" s="182" t="s">
        <v>2007</v>
      </c>
      <c r="B603" s="242" t="s">
        <v>558</v>
      </c>
      <c r="C603" s="182" t="s">
        <v>34</v>
      </c>
      <c r="D603" s="182" t="s">
        <v>34</v>
      </c>
      <c r="E603" s="181"/>
      <c r="F603" s="172" t="str">
        <f t="shared" si="35"/>
        <v/>
      </c>
      <c r="G603" s="172" t="str">
        <f t="shared" si="36"/>
        <v/>
      </c>
    </row>
    <row r="604" spans="1:7" hidden="1" x14ac:dyDescent="0.25">
      <c r="A604" s="182" t="s">
        <v>2008</v>
      </c>
      <c r="B604" s="242" t="s">
        <v>558</v>
      </c>
      <c r="C604" s="182" t="s">
        <v>34</v>
      </c>
      <c r="D604" s="182" t="s">
        <v>34</v>
      </c>
      <c r="E604" s="181"/>
      <c r="F604" s="172" t="str">
        <f t="shared" si="35"/>
        <v/>
      </c>
      <c r="G604" s="172" t="str">
        <f t="shared" si="36"/>
        <v/>
      </c>
    </row>
    <row r="605" spans="1:7" hidden="1" x14ac:dyDescent="0.25">
      <c r="A605" s="182" t="s">
        <v>2009</v>
      </c>
      <c r="B605" s="242" t="s">
        <v>558</v>
      </c>
      <c r="C605" s="182" t="s">
        <v>34</v>
      </c>
      <c r="D605" s="182" t="s">
        <v>34</v>
      </c>
      <c r="E605" s="181"/>
      <c r="F605" s="172" t="str">
        <f t="shared" si="35"/>
        <v/>
      </c>
      <c r="G605" s="172" t="str">
        <f t="shared" si="36"/>
        <v/>
      </c>
    </row>
    <row r="606" spans="1:7" hidden="1" x14ac:dyDescent="0.25">
      <c r="A606" s="182" t="s">
        <v>2010</v>
      </c>
      <c r="B606" s="242" t="s">
        <v>558</v>
      </c>
      <c r="C606" s="182" t="s">
        <v>34</v>
      </c>
      <c r="D606" s="182" t="s">
        <v>34</v>
      </c>
      <c r="E606" s="181"/>
      <c r="F606" s="172" t="str">
        <f t="shared" si="35"/>
        <v/>
      </c>
      <c r="G606" s="172" t="str">
        <f t="shared" si="36"/>
        <v/>
      </c>
    </row>
    <row r="607" spans="1:7" hidden="1" x14ac:dyDescent="0.25">
      <c r="A607" s="182" t="s">
        <v>2011</v>
      </c>
      <c r="B607" s="242" t="s">
        <v>558</v>
      </c>
      <c r="C607" s="182" t="s">
        <v>34</v>
      </c>
      <c r="D607" s="182" t="s">
        <v>34</v>
      </c>
      <c r="E607" s="181"/>
      <c r="F607" s="172" t="str">
        <f t="shared" si="35"/>
        <v/>
      </c>
      <c r="G607" s="172" t="str">
        <f t="shared" si="36"/>
        <v/>
      </c>
    </row>
    <row r="608" spans="1:7" hidden="1" x14ac:dyDescent="0.25">
      <c r="A608" s="182" t="s">
        <v>2012</v>
      </c>
      <c r="B608" s="242" t="s">
        <v>558</v>
      </c>
      <c r="C608" s="182" t="s">
        <v>34</v>
      </c>
      <c r="D608" s="182" t="s">
        <v>34</v>
      </c>
      <c r="E608" s="181"/>
      <c r="F608" s="172" t="str">
        <f t="shared" si="35"/>
        <v/>
      </c>
      <c r="G608" s="172" t="str">
        <f t="shared" si="36"/>
        <v/>
      </c>
    </row>
    <row r="609" spans="1:7" hidden="1" x14ac:dyDescent="0.25">
      <c r="A609" s="182" t="s">
        <v>2013</v>
      </c>
      <c r="B609" s="242" t="s">
        <v>558</v>
      </c>
      <c r="C609" s="182" t="s">
        <v>34</v>
      </c>
      <c r="D609" s="182" t="s">
        <v>34</v>
      </c>
      <c r="E609" s="181"/>
      <c r="F609" s="172" t="str">
        <f t="shared" si="35"/>
        <v/>
      </c>
      <c r="G609" s="172" t="str">
        <f t="shared" si="36"/>
        <v/>
      </c>
    </row>
    <row r="610" spans="1:7" hidden="1" x14ac:dyDescent="0.25">
      <c r="A610" s="182" t="s">
        <v>2014</v>
      </c>
      <c r="B610" s="242" t="s">
        <v>558</v>
      </c>
      <c r="C610" s="182" t="s">
        <v>34</v>
      </c>
      <c r="D610" s="182" t="s">
        <v>34</v>
      </c>
      <c r="E610" s="181"/>
      <c r="F610" s="172" t="str">
        <f t="shared" si="35"/>
        <v/>
      </c>
      <c r="G610" s="172" t="str">
        <f t="shared" si="36"/>
        <v/>
      </c>
    </row>
    <row r="611" spans="1:7" hidden="1" x14ac:dyDescent="0.25">
      <c r="A611" s="182" t="s">
        <v>2015</v>
      </c>
      <c r="B611" s="242" t="s">
        <v>558</v>
      </c>
      <c r="C611" s="182" t="s">
        <v>34</v>
      </c>
      <c r="D611" s="182" t="s">
        <v>34</v>
      </c>
      <c r="E611" s="181"/>
      <c r="F611" s="172" t="str">
        <f t="shared" si="35"/>
        <v/>
      </c>
      <c r="G611" s="172" t="str">
        <f t="shared" si="36"/>
        <v/>
      </c>
    </row>
    <row r="612" spans="1:7" hidden="1" x14ac:dyDescent="0.25">
      <c r="A612" s="182" t="s">
        <v>2016</v>
      </c>
      <c r="B612" s="242" t="s">
        <v>558</v>
      </c>
      <c r="C612" s="182" t="s">
        <v>34</v>
      </c>
      <c r="D612" s="182" t="s">
        <v>34</v>
      </c>
      <c r="E612" s="181"/>
      <c r="F612" s="172" t="str">
        <f t="shared" si="35"/>
        <v/>
      </c>
      <c r="G612" s="172" t="str">
        <f t="shared" si="36"/>
        <v/>
      </c>
    </row>
    <row r="613" spans="1:7" hidden="1" x14ac:dyDescent="0.25">
      <c r="A613" s="182" t="s">
        <v>2017</v>
      </c>
      <c r="B613" s="242" t="s">
        <v>558</v>
      </c>
      <c r="C613" s="182" t="s">
        <v>34</v>
      </c>
      <c r="D613" s="182" t="s">
        <v>34</v>
      </c>
      <c r="E613" s="181"/>
      <c r="F613" s="172" t="str">
        <f t="shared" si="35"/>
        <v/>
      </c>
      <c r="G613" s="172" t="str">
        <f t="shared" si="36"/>
        <v/>
      </c>
    </row>
    <row r="614" spans="1:7" hidden="1" x14ac:dyDescent="0.25">
      <c r="A614" s="182" t="s">
        <v>2018</v>
      </c>
      <c r="B614" s="242" t="s">
        <v>558</v>
      </c>
      <c r="C614" s="182" t="s">
        <v>34</v>
      </c>
      <c r="D614" s="182" t="s">
        <v>34</v>
      </c>
      <c r="E614" s="181"/>
      <c r="F614" s="172" t="str">
        <f t="shared" si="35"/>
        <v/>
      </c>
      <c r="G614" s="172" t="str">
        <f t="shared" si="36"/>
        <v/>
      </c>
    </row>
    <row r="615" spans="1:7" hidden="1" x14ac:dyDescent="0.25">
      <c r="A615" s="182" t="s">
        <v>2019</v>
      </c>
      <c r="B615" s="184" t="s">
        <v>1627</v>
      </c>
      <c r="C615" s="182" t="s">
        <v>34</v>
      </c>
      <c r="D615" s="182" t="s">
        <v>34</v>
      </c>
      <c r="E615" s="181"/>
      <c r="F615" s="172" t="str">
        <f t="shared" si="35"/>
        <v/>
      </c>
      <c r="G615" s="172" t="str">
        <f t="shared" si="36"/>
        <v/>
      </c>
    </row>
    <row r="616" spans="1:7" hidden="1" x14ac:dyDescent="0.25">
      <c r="A616" s="182" t="s">
        <v>2020</v>
      </c>
      <c r="B616" s="184" t="s">
        <v>98</v>
      </c>
      <c r="C616" s="182">
        <f>SUM(C598:C615)</f>
        <v>0</v>
      </c>
      <c r="D616" s="182">
        <f>SUM(D598:D615)</f>
        <v>0</v>
      </c>
      <c r="E616" s="181"/>
      <c r="F616" s="259">
        <f>SUM(F598:F615)</f>
        <v>0</v>
      </c>
      <c r="G616" s="259">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1" customFormat="1" ht="21" x14ac:dyDescent="0.35">
      <c r="A1" s="260" t="s">
        <v>2237</v>
      </c>
      <c r="B1" s="260" t="s">
        <v>2238</v>
      </c>
      <c r="C1" s="260" t="s">
        <v>2239</v>
      </c>
      <c r="D1" s="260" t="s">
        <v>2240</v>
      </c>
      <c r="E1" s="260" t="s">
        <v>2241</v>
      </c>
    </row>
    <row r="2" spans="1:5" ht="105" x14ac:dyDescent="0.25">
      <c r="A2" s="262" t="s">
        <v>2242</v>
      </c>
      <c r="B2" s="262" t="s">
        <v>2243</v>
      </c>
      <c r="C2" s="263"/>
      <c r="D2" s="263"/>
      <c r="E2" s="264" t="s">
        <v>2244</v>
      </c>
    </row>
    <row r="3" spans="1:5" ht="60" x14ac:dyDescent="0.25">
      <c r="A3" s="262" t="s">
        <v>2245</v>
      </c>
      <c r="B3" s="262" t="s">
        <v>2246</v>
      </c>
      <c r="C3" s="262" t="s">
        <v>2247</v>
      </c>
      <c r="D3" s="262" t="s">
        <v>2248</v>
      </c>
      <c r="E3" s="264" t="s">
        <v>2249</v>
      </c>
    </row>
    <row r="4" spans="1:5" x14ac:dyDescent="0.25">
      <c r="A4" s="262" t="s">
        <v>2250</v>
      </c>
      <c r="B4" s="262" t="s">
        <v>2251</v>
      </c>
      <c r="C4" s="263"/>
      <c r="D4" s="263"/>
      <c r="E4" s="265" t="s">
        <v>2252</v>
      </c>
    </row>
    <row r="5" spans="1:5" x14ac:dyDescent="0.25">
      <c r="A5" s="262" t="s">
        <v>2253</v>
      </c>
      <c r="B5" s="263"/>
      <c r="C5" s="263"/>
      <c r="D5" s="263"/>
      <c r="E5" s="265" t="s">
        <v>2254</v>
      </c>
    </row>
    <row r="6" spans="1:5" x14ac:dyDescent="0.25">
      <c r="A6" s="262" t="s">
        <v>2255</v>
      </c>
      <c r="B6" s="263"/>
      <c r="C6" s="263"/>
      <c r="D6" s="263"/>
      <c r="E6" s="265" t="s">
        <v>2256</v>
      </c>
    </row>
    <row r="7" spans="1:5" ht="120" x14ac:dyDescent="0.25">
      <c r="A7" s="262" t="s">
        <v>2257</v>
      </c>
      <c r="B7" s="266" t="s">
        <v>2258</v>
      </c>
      <c r="C7" s="263"/>
      <c r="D7" s="263"/>
      <c r="E7" s="267" t="s">
        <v>2259</v>
      </c>
    </row>
    <row r="8" spans="1:5" ht="90" x14ac:dyDescent="0.25">
      <c r="A8" s="262" t="s">
        <v>2260</v>
      </c>
      <c r="B8" s="263"/>
      <c r="C8" s="266" t="s">
        <v>2261</v>
      </c>
      <c r="D8" s="262" t="s">
        <v>2262</v>
      </c>
      <c r="E8" s="265" t="s">
        <v>2263</v>
      </c>
    </row>
    <row r="9" spans="1:5" x14ac:dyDescent="0.25">
      <c r="A9" s="262" t="s">
        <v>2264</v>
      </c>
      <c r="B9" s="263"/>
      <c r="C9" s="262" t="s">
        <v>2265</v>
      </c>
      <c r="D9" s="263"/>
      <c r="E9" s="268" t="s">
        <v>2266</v>
      </c>
    </row>
    <row r="10" spans="1:5" ht="30" x14ac:dyDescent="0.25">
      <c r="A10" s="262" t="s">
        <v>2267</v>
      </c>
      <c r="B10" s="266" t="s">
        <v>2268</v>
      </c>
      <c r="C10" s="263"/>
      <c r="D10" s="263"/>
      <c r="E10" s="265" t="s">
        <v>2269</v>
      </c>
    </row>
    <row r="11" spans="1:5" x14ac:dyDescent="0.25">
      <c r="A11" s="262" t="s">
        <v>2270</v>
      </c>
      <c r="B11" s="263"/>
      <c r="C11" s="262" t="s">
        <v>2271</v>
      </c>
      <c r="D11" s="262" t="s">
        <v>2272</v>
      </c>
      <c r="E11" s="265" t="s">
        <v>2273</v>
      </c>
    </row>
    <row r="12" spans="1:5" ht="30" x14ac:dyDescent="0.25">
      <c r="A12" s="269" t="s">
        <v>2274</v>
      </c>
      <c r="B12" s="269" t="s">
        <v>2275</v>
      </c>
      <c r="C12" s="269" t="s">
        <v>2276</v>
      </c>
      <c r="D12" s="269" t="s">
        <v>2277</v>
      </c>
      <c r="E12" s="269" t="s">
        <v>2278</v>
      </c>
    </row>
    <row r="13" spans="1:5" ht="30" x14ac:dyDescent="0.25">
      <c r="A13" s="262" t="s">
        <v>2279</v>
      </c>
      <c r="B13" s="269" t="s">
        <v>2280</v>
      </c>
      <c r="C13" s="263"/>
      <c r="D13" s="263"/>
      <c r="E13" s="264" t="s">
        <v>2281</v>
      </c>
    </row>
    <row r="14" spans="1:5" ht="60" x14ac:dyDescent="0.25">
      <c r="A14" s="262" t="s">
        <v>2282</v>
      </c>
      <c r="B14" s="269" t="s">
        <v>2283</v>
      </c>
      <c r="C14" s="263"/>
      <c r="D14" s="263"/>
      <c r="E14" s="264" t="s">
        <v>2284</v>
      </c>
    </row>
    <row r="15" spans="1:5" ht="30" x14ac:dyDescent="0.25">
      <c r="A15" s="268" t="s">
        <v>2285</v>
      </c>
      <c r="B15" s="269" t="s">
        <v>2286</v>
      </c>
      <c r="C15" s="270"/>
      <c r="D15" s="270"/>
      <c r="E15" s="271" t="s">
        <v>2287</v>
      </c>
    </row>
    <row r="16" spans="1:5" ht="60" x14ac:dyDescent="0.25">
      <c r="A16" s="262" t="s">
        <v>2288</v>
      </c>
      <c r="B16" s="269" t="s">
        <v>2289</v>
      </c>
      <c r="C16" s="263"/>
      <c r="D16" s="263"/>
      <c r="E16" s="264" t="s">
        <v>2290</v>
      </c>
    </row>
    <row r="17" spans="1:5" ht="45" x14ac:dyDescent="0.25">
      <c r="A17" s="262" t="s">
        <v>2291</v>
      </c>
      <c r="B17" s="269" t="s">
        <v>2292</v>
      </c>
      <c r="C17" s="263"/>
      <c r="D17" s="263"/>
      <c r="E17" s="264" t="s">
        <v>2293</v>
      </c>
    </row>
    <row r="18" spans="1:5" ht="30" x14ac:dyDescent="0.25">
      <c r="A18" s="262" t="s">
        <v>2294</v>
      </c>
      <c r="B18" s="269" t="s">
        <v>2295</v>
      </c>
      <c r="C18" s="263"/>
      <c r="D18" s="263"/>
      <c r="E18" s="271" t="s">
        <v>2296</v>
      </c>
    </row>
    <row r="19" spans="1:5" ht="45" x14ac:dyDescent="0.25">
      <c r="A19" s="262" t="s">
        <v>2297</v>
      </c>
      <c r="B19" s="269" t="s">
        <v>2298</v>
      </c>
      <c r="C19" s="263"/>
      <c r="D19" s="263"/>
      <c r="E19" s="264" t="s">
        <v>2299</v>
      </c>
    </row>
    <row r="20" spans="1:5" ht="30" x14ac:dyDescent="0.25">
      <c r="A20" s="262" t="s">
        <v>2300</v>
      </c>
      <c r="B20" s="269" t="s">
        <v>2301</v>
      </c>
      <c r="C20" s="263"/>
      <c r="D20" s="263"/>
      <c r="E20" s="271" t="s">
        <v>2302</v>
      </c>
    </row>
    <row r="21" spans="1:5" ht="75" x14ac:dyDescent="0.25">
      <c r="A21" s="262" t="s">
        <v>2303</v>
      </c>
      <c r="B21" s="263"/>
      <c r="C21" s="266" t="s">
        <v>2304</v>
      </c>
      <c r="D21" s="262" t="s">
        <v>2305</v>
      </c>
      <c r="E21" s="265" t="s">
        <v>2306</v>
      </c>
    </row>
    <row r="22" spans="1:5" x14ac:dyDescent="0.25">
      <c r="A22" s="262" t="s">
        <v>2307</v>
      </c>
      <c r="B22" s="263"/>
      <c r="C22" s="262" t="s">
        <v>2308</v>
      </c>
      <c r="D22" s="263"/>
      <c r="E22" s="265" t="s">
        <v>2309</v>
      </c>
    </row>
    <row r="23" spans="1:5" x14ac:dyDescent="0.25">
      <c r="A23" s="262" t="s">
        <v>2310</v>
      </c>
      <c r="B23" s="263"/>
      <c r="C23" s="262" t="s">
        <v>2311</v>
      </c>
      <c r="D23" s="262" t="s">
        <v>2312</v>
      </c>
      <c r="E23" s="265" t="s">
        <v>2313</v>
      </c>
    </row>
    <row r="24" spans="1:5" ht="30" x14ac:dyDescent="0.25">
      <c r="A24" s="262" t="s">
        <v>2314</v>
      </c>
      <c r="B24" s="263"/>
      <c r="C24" s="266" t="s">
        <v>2304</v>
      </c>
      <c r="D24" s="262" t="s">
        <v>2305</v>
      </c>
      <c r="E24" s="265" t="s">
        <v>2315</v>
      </c>
    </row>
    <row r="25" spans="1:5" ht="120" x14ac:dyDescent="0.25">
      <c r="A25" s="262" t="s">
        <v>2316</v>
      </c>
      <c r="B25" s="262" t="s">
        <v>2317</v>
      </c>
      <c r="C25" s="263"/>
      <c r="D25" s="262" t="s">
        <v>2318</v>
      </c>
      <c r="E25" s="265" t="s">
        <v>2319</v>
      </c>
    </row>
    <row r="26" spans="1:5" x14ac:dyDescent="0.25">
      <c r="A26" s="272" t="s">
        <v>2320</v>
      </c>
      <c r="B26" s="273"/>
      <c r="C26" s="272" t="s">
        <v>2321</v>
      </c>
      <c r="D26" s="273"/>
      <c r="E26" s="274" t="s">
        <v>2322</v>
      </c>
    </row>
    <row r="27" spans="1:5" ht="75" x14ac:dyDescent="0.25">
      <c r="A27" s="266" t="s">
        <v>2323</v>
      </c>
      <c r="B27" s="266" t="s">
        <v>2324</v>
      </c>
      <c r="C27" s="275"/>
      <c r="D27" s="266" t="s">
        <v>2325</v>
      </c>
      <c r="E27" s="265" t="s">
        <v>2326</v>
      </c>
    </row>
    <row r="28" spans="1:5" x14ac:dyDescent="0.25">
      <c r="A28" s="266" t="s">
        <v>806</v>
      </c>
      <c r="B28" s="275"/>
      <c r="C28" s="275"/>
      <c r="D28" s="266"/>
      <c r="E28" s="265" t="s">
        <v>2327</v>
      </c>
    </row>
    <row r="29" spans="1:5" x14ac:dyDescent="0.25">
      <c r="A29" s="266" t="s">
        <v>809</v>
      </c>
      <c r="B29" s="275"/>
      <c r="C29" s="275"/>
      <c r="D29" s="266"/>
      <c r="E29" s="265" t="s">
        <v>2328</v>
      </c>
    </row>
    <row r="30" spans="1:5" x14ac:dyDescent="0.25">
      <c r="A30" s="266" t="s">
        <v>812</v>
      </c>
      <c r="B30" s="275"/>
      <c r="C30" s="275"/>
      <c r="D30" s="266"/>
      <c r="E30" s="265" t="s">
        <v>2329</v>
      </c>
    </row>
    <row r="31" spans="1:5" ht="75" x14ac:dyDescent="0.25">
      <c r="A31" s="262" t="s">
        <v>2330</v>
      </c>
      <c r="B31" s="262"/>
      <c r="C31" s="262"/>
      <c r="D31" s="262"/>
      <c r="E31" s="267" t="s">
        <v>2331</v>
      </c>
    </row>
    <row r="32" spans="1:5" ht="60" x14ac:dyDescent="0.25">
      <c r="A32" s="262" t="s">
        <v>2332</v>
      </c>
      <c r="B32" s="263"/>
      <c r="C32" s="262" t="s">
        <v>2333</v>
      </c>
      <c r="D32" s="262" t="s">
        <v>2334</v>
      </c>
      <c r="E32" s="265" t="s">
        <v>2335</v>
      </c>
    </row>
    <row r="33" spans="1:5" ht="30" x14ac:dyDescent="0.25">
      <c r="A33" s="262" t="s">
        <v>2336</v>
      </c>
      <c r="B33" s="266" t="s">
        <v>2337</v>
      </c>
      <c r="C33" s="263"/>
      <c r="D33" s="262" t="s">
        <v>2338</v>
      </c>
      <c r="E33" s="265" t="s">
        <v>2339</v>
      </c>
    </row>
    <row r="34" spans="1:5" ht="75" x14ac:dyDescent="0.25">
      <c r="A34" s="262" t="s">
        <v>2340</v>
      </c>
      <c r="B34" s="262" t="s">
        <v>2341</v>
      </c>
      <c r="C34" s="263"/>
      <c r="D34" s="262" t="s">
        <v>2342</v>
      </c>
      <c r="E34" s="265" t="s">
        <v>2343</v>
      </c>
    </row>
    <row r="35" spans="1:5" x14ac:dyDescent="0.25">
      <c r="A35" s="262" t="s">
        <v>2344</v>
      </c>
      <c r="B35" s="263"/>
      <c r="C35" s="262" t="s">
        <v>2345</v>
      </c>
      <c r="D35" s="263"/>
      <c r="E35" s="268" t="s">
        <v>2346</v>
      </c>
    </row>
    <row r="36" spans="1:5" x14ac:dyDescent="0.25">
      <c r="A36" s="262" t="s">
        <v>2347</v>
      </c>
      <c r="B36" s="262"/>
      <c r="C36" s="262"/>
      <c r="D36" s="262"/>
      <c r="E36" s="276" t="s">
        <v>2348</v>
      </c>
    </row>
    <row r="37" spans="1:5" ht="45" x14ac:dyDescent="0.25">
      <c r="A37" s="262" t="s">
        <v>2349</v>
      </c>
      <c r="B37" s="262" t="s">
        <v>2350</v>
      </c>
      <c r="C37" s="263"/>
      <c r="D37" s="263"/>
      <c r="E37" s="265" t="s">
        <v>2351</v>
      </c>
    </row>
    <row r="38" spans="1:5" ht="30" x14ac:dyDescent="0.25">
      <c r="A38" s="262" t="s">
        <v>2352</v>
      </c>
      <c r="B38" s="266" t="s">
        <v>2337</v>
      </c>
      <c r="C38" s="263"/>
      <c r="D38" s="266" t="s">
        <v>2353</v>
      </c>
      <c r="E38" s="264" t="s">
        <v>2354</v>
      </c>
    </row>
    <row r="39" spans="1:5" x14ac:dyDescent="0.25">
      <c r="A39" s="262" t="s">
        <v>2355</v>
      </c>
      <c r="B39" s="262" t="s">
        <v>2356</v>
      </c>
      <c r="C39" s="262" t="s">
        <v>2357</v>
      </c>
      <c r="D39" s="262" t="s">
        <v>2358</v>
      </c>
      <c r="E39" s="265" t="s">
        <v>2359</v>
      </c>
    </row>
    <row r="40" spans="1:5" x14ac:dyDescent="0.25">
      <c r="A40" s="277" t="s">
        <v>2360</v>
      </c>
      <c r="B40" s="278"/>
      <c r="C40" s="277" t="s">
        <v>2361</v>
      </c>
      <c r="D40" s="278"/>
      <c r="E40" s="269" t="s">
        <v>2362</v>
      </c>
    </row>
    <row r="41" spans="1:5" ht="30" x14ac:dyDescent="0.25">
      <c r="A41" s="277" t="s">
        <v>2363</v>
      </c>
      <c r="B41" s="278"/>
      <c r="C41" s="269" t="s">
        <v>2364</v>
      </c>
      <c r="D41" s="278"/>
      <c r="E41" s="269" t="s">
        <v>2365</v>
      </c>
    </row>
    <row r="42" spans="1:5" ht="60" x14ac:dyDescent="0.25">
      <c r="A42" s="262" t="s">
        <v>2366</v>
      </c>
      <c r="B42" s="262" t="s">
        <v>2367</v>
      </c>
      <c r="C42" s="266" t="s">
        <v>2368</v>
      </c>
      <c r="D42" s="262" t="s">
        <v>2369</v>
      </c>
      <c r="E42" s="265" t="s">
        <v>2370</v>
      </c>
    </row>
    <row r="43" spans="1:5" x14ac:dyDescent="0.25">
      <c r="A43" s="266" t="s">
        <v>2371</v>
      </c>
      <c r="B43" s="275"/>
      <c r="C43" s="266" t="s">
        <v>2372</v>
      </c>
      <c r="D43" s="275"/>
      <c r="E43" s="265" t="s">
        <v>2373</v>
      </c>
    </row>
    <row r="44" spans="1:5" ht="45" x14ac:dyDescent="0.25">
      <c r="A44" s="262" t="s">
        <v>2374</v>
      </c>
      <c r="B44" s="266" t="s">
        <v>2375</v>
      </c>
      <c r="C44" s="266" t="s">
        <v>2376</v>
      </c>
      <c r="D44" s="262" t="s">
        <v>2377</v>
      </c>
      <c r="E44" s="265" t="s">
        <v>2378</v>
      </c>
    </row>
    <row r="45" spans="1:5" ht="30" x14ac:dyDescent="0.25">
      <c r="A45" s="262" t="s">
        <v>2379</v>
      </c>
      <c r="B45" s="263"/>
      <c r="C45" s="262" t="s">
        <v>2380</v>
      </c>
      <c r="D45" s="262" t="s">
        <v>2381</v>
      </c>
      <c r="E45" s="265" t="s">
        <v>2382</v>
      </c>
    </row>
    <row r="46" spans="1:5" ht="30" x14ac:dyDescent="0.25">
      <c r="A46" s="262" t="s">
        <v>2383</v>
      </c>
      <c r="B46" s="263"/>
      <c r="C46" s="262" t="s">
        <v>2384</v>
      </c>
      <c r="D46" s="262" t="s">
        <v>2385</v>
      </c>
      <c r="E46" s="265" t="s">
        <v>2386</v>
      </c>
    </row>
    <row r="47" spans="1:5" ht="45" x14ac:dyDescent="0.25">
      <c r="A47" s="262" t="s">
        <v>2387</v>
      </c>
      <c r="B47" s="262" t="s">
        <v>2388</v>
      </c>
      <c r="C47" s="263"/>
      <c r="D47" s="262" t="s">
        <v>2389</v>
      </c>
      <c r="E47" s="265" t="s">
        <v>2390</v>
      </c>
    </row>
    <row r="48" spans="1:5" ht="60" x14ac:dyDescent="0.25">
      <c r="A48" s="262" t="s">
        <v>2391</v>
      </c>
      <c r="B48" s="266" t="s">
        <v>2392</v>
      </c>
      <c r="C48" s="263"/>
      <c r="D48" s="266" t="s">
        <v>2393</v>
      </c>
      <c r="E48" s="265" t="s">
        <v>2394</v>
      </c>
    </row>
    <row r="49" spans="1:5" x14ac:dyDescent="0.25">
      <c r="A49" s="262" t="s">
        <v>2395</v>
      </c>
      <c r="B49" s="263"/>
      <c r="C49" s="262" t="s">
        <v>2396</v>
      </c>
      <c r="D49" s="262" t="s">
        <v>2397</v>
      </c>
      <c r="E49" s="268" t="s">
        <v>2398</v>
      </c>
    </row>
    <row r="50" spans="1:5" x14ac:dyDescent="0.25">
      <c r="A50" s="262" t="s">
        <v>2399</v>
      </c>
      <c r="B50" s="263"/>
      <c r="C50" s="262" t="s">
        <v>2400</v>
      </c>
      <c r="D50" s="262" t="s">
        <v>2401</v>
      </c>
      <c r="E50" s="268" t="s">
        <v>2402</v>
      </c>
    </row>
    <row r="51" spans="1:5" x14ac:dyDescent="0.25">
      <c r="A51" s="262" t="s">
        <v>2403</v>
      </c>
      <c r="B51" s="263"/>
      <c r="C51" s="262" t="s">
        <v>2247</v>
      </c>
      <c r="D51" s="262" t="s">
        <v>2404</v>
      </c>
      <c r="E51" s="268" t="s">
        <v>2405</v>
      </c>
    </row>
    <row r="52" spans="1:5" ht="30" x14ac:dyDescent="0.25">
      <c r="A52" s="262" t="s">
        <v>2406</v>
      </c>
      <c r="B52" s="263"/>
      <c r="C52" s="266" t="s">
        <v>2407</v>
      </c>
      <c r="D52" s="262" t="s">
        <v>2408</v>
      </c>
      <c r="E52" s="268" t="s">
        <v>2409</v>
      </c>
    </row>
    <row r="53" spans="1:5" ht="30" x14ac:dyDescent="0.25">
      <c r="A53" s="262" t="s">
        <v>2410</v>
      </c>
      <c r="B53" s="263"/>
      <c r="C53" s="262" t="s">
        <v>2411</v>
      </c>
      <c r="D53" s="262" t="s">
        <v>2412</v>
      </c>
      <c r="E53" s="265" t="s">
        <v>2413</v>
      </c>
    </row>
    <row r="54" spans="1:5" x14ac:dyDescent="0.25">
      <c r="A54" s="262" t="s">
        <v>2414</v>
      </c>
      <c r="B54" s="262" t="s">
        <v>2415</v>
      </c>
      <c r="C54" s="262" t="s">
        <v>2416</v>
      </c>
      <c r="D54" s="262" t="s">
        <v>2417</v>
      </c>
      <c r="E54" s="268" t="s">
        <v>2418</v>
      </c>
    </row>
    <row r="55" spans="1:5" ht="45" x14ac:dyDescent="0.25">
      <c r="A55" s="262" t="s">
        <v>2419</v>
      </c>
      <c r="B55" s="263"/>
      <c r="C55" s="262" t="s">
        <v>2420</v>
      </c>
      <c r="D55" s="266" t="s">
        <v>2421</v>
      </c>
      <c r="E55" s="262" t="s">
        <v>2422</v>
      </c>
    </row>
    <row r="56" spans="1:5" ht="45" x14ac:dyDescent="0.25">
      <c r="A56" s="262" t="s">
        <v>2423</v>
      </c>
      <c r="B56" s="263"/>
      <c r="C56" s="262" t="s">
        <v>2424</v>
      </c>
      <c r="D56" s="266" t="s">
        <v>2425</v>
      </c>
      <c r="E56" s="262" t="s">
        <v>2426</v>
      </c>
    </row>
    <row r="57" spans="1:5" x14ac:dyDescent="0.25">
      <c r="A57" s="262" t="s">
        <v>2427</v>
      </c>
      <c r="B57" s="263"/>
      <c r="C57" s="262" t="s">
        <v>2428</v>
      </c>
      <c r="D57" s="263"/>
      <c r="E57" s="268" t="s">
        <v>2429</v>
      </c>
    </row>
    <row r="58" spans="1:5" x14ac:dyDescent="0.25">
      <c r="A58" s="262" t="s">
        <v>2430</v>
      </c>
      <c r="B58" s="263"/>
      <c r="C58" s="262" t="s">
        <v>2431</v>
      </c>
      <c r="D58" s="262" t="s">
        <v>2432</v>
      </c>
      <c r="E58" s="268" t="s">
        <v>2433</v>
      </c>
    </row>
    <row r="59" spans="1:5" x14ac:dyDescent="0.25">
      <c r="A59" s="262" t="s">
        <v>2434</v>
      </c>
      <c r="B59" s="262" t="s">
        <v>2435</v>
      </c>
      <c r="C59" s="262" t="s">
        <v>2436</v>
      </c>
      <c r="D59" s="262" t="s">
        <v>2437</v>
      </c>
      <c r="E59" s="268" t="s">
        <v>2438</v>
      </c>
    </row>
    <row r="60" spans="1:5" x14ac:dyDescent="0.25">
      <c r="A60" s="262" t="s">
        <v>2439</v>
      </c>
      <c r="B60" s="263"/>
      <c r="C60" s="262" t="s">
        <v>2440</v>
      </c>
      <c r="D60" s="263"/>
      <c r="E60" s="268" t="s">
        <v>2441</v>
      </c>
    </row>
    <row r="61" spans="1:5" ht="45" x14ac:dyDescent="0.25">
      <c r="A61" s="262" t="s">
        <v>2442</v>
      </c>
      <c r="B61" s="262" t="s">
        <v>2443</v>
      </c>
      <c r="C61" s="263"/>
      <c r="D61" s="266" t="s">
        <v>2444</v>
      </c>
      <c r="E61" s="262" t="s">
        <v>2445</v>
      </c>
    </row>
    <row r="62" spans="1:5" x14ac:dyDescent="0.25">
      <c r="A62" s="262" t="s">
        <v>2446</v>
      </c>
      <c r="B62" s="262" t="s">
        <v>2435</v>
      </c>
      <c r="C62" s="263"/>
      <c r="D62" s="263"/>
      <c r="E62" s="268" t="s">
        <v>2447</v>
      </c>
    </row>
    <row r="63" spans="1:5" x14ac:dyDescent="0.25">
      <c r="A63" s="262" t="s">
        <v>2448</v>
      </c>
      <c r="B63" s="262" t="s">
        <v>2435</v>
      </c>
      <c r="C63" s="263"/>
      <c r="D63" s="263"/>
      <c r="E63" s="268" t="s">
        <v>2449</v>
      </c>
    </row>
    <row r="64" spans="1:5" x14ac:dyDescent="0.25">
      <c r="A64" s="279" t="s">
        <v>2450</v>
      </c>
      <c r="B64" s="262" t="s">
        <v>2435</v>
      </c>
      <c r="C64" s="263"/>
      <c r="D64" s="262" t="s">
        <v>2451</v>
      </c>
      <c r="E64" s="268" t="s">
        <v>2452</v>
      </c>
    </row>
    <row r="65" spans="1:5" ht="30" x14ac:dyDescent="0.25">
      <c r="A65" s="279" t="s">
        <v>2453</v>
      </c>
      <c r="B65" s="262" t="s">
        <v>2435</v>
      </c>
      <c r="C65" s="263"/>
      <c r="D65" s="262" t="s">
        <v>2454</v>
      </c>
      <c r="E65" s="265" t="s">
        <v>2455</v>
      </c>
    </row>
    <row r="66" spans="1:5" x14ac:dyDescent="0.25">
      <c r="A66" s="279" t="s">
        <v>2456</v>
      </c>
      <c r="B66" s="262" t="s">
        <v>2435</v>
      </c>
      <c r="C66" s="263"/>
      <c r="D66" s="262" t="s">
        <v>2457</v>
      </c>
      <c r="E66" s="280" t="s">
        <v>2458</v>
      </c>
    </row>
    <row r="67" spans="1:5" x14ac:dyDescent="0.25">
      <c r="A67" s="279" t="s">
        <v>2459</v>
      </c>
      <c r="B67" s="262" t="s">
        <v>2435</v>
      </c>
      <c r="C67" s="263"/>
      <c r="D67" s="262" t="s">
        <v>2460</v>
      </c>
      <c r="E67" s="280" t="s">
        <v>2461</v>
      </c>
    </row>
    <row r="68" spans="1:5" x14ac:dyDescent="0.25">
      <c r="A68" s="262" t="s">
        <v>2462</v>
      </c>
      <c r="B68" s="262" t="s">
        <v>2435</v>
      </c>
      <c r="C68" s="263"/>
      <c r="D68" s="262" t="s">
        <v>2463</v>
      </c>
      <c r="E68" s="268" t="s">
        <v>2464</v>
      </c>
    </row>
    <row r="69" spans="1:5" x14ac:dyDescent="0.25">
      <c r="A69" s="279" t="s">
        <v>2465</v>
      </c>
      <c r="B69" s="262" t="s">
        <v>2435</v>
      </c>
      <c r="C69" s="263"/>
      <c r="D69" s="262" t="s">
        <v>2466</v>
      </c>
      <c r="E69" s="268" t="s">
        <v>2467</v>
      </c>
    </row>
    <row r="70" spans="1:5" ht="30" x14ac:dyDescent="0.25">
      <c r="A70" s="279" t="s">
        <v>2468</v>
      </c>
      <c r="B70" s="262" t="s">
        <v>2435</v>
      </c>
      <c r="C70" s="263"/>
      <c r="D70" s="262" t="s">
        <v>2469</v>
      </c>
      <c r="E70" s="265" t="s">
        <v>2470</v>
      </c>
    </row>
    <row r="71" spans="1:5" ht="45" x14ac:dyDescent="0.25">
      <c r="A71" s="281" t="s">
        <v>2471</v>
      </c>
      <c r="B71" s="262" t="s">
        <v>2435</v>
      </c>
      <c r="C71" s="282"/>
      <c r="D71" s="282"/>
      <c r="E71" s="265" t="s">
        <v>2472</v>
      </c>
    </row>
    <row r="72" spans="1:5" ht="45" x14ac:dyDescent="0.25">
      <c r="A72" s="262" t="s">
        <v>2473</v>
      </c>
      <c r="B72" s="262" t="s">
        <v>2341</v>
      </c>
      <c r="C72" s="263"/>
      <c r="D72" s="263"/>
      <c r="E72" s="265" t="s">
        <v>2474</v>
      </c>
    </row>
    <row r="73" spans="1:5" x14ac:dyDescent="0.25">
      <c r="A73" s="262" t="s">
        <v>2475</v>
      </c>
      <c r="B73" s="262" t="s">
        <v>2341</v>
      </c>
      <c r="C73" s="263"/>
      <c r="D73" s="262" t="s">
        <v>2476</v>
      </c>
      <c r="E73" s="268" t="s">
        <v>2477</v>
      </c>
    </row>
    <row r="74" spans="1:5" x14ac:dyDescent="0.25">
      <c r="A74" s="262" t="s">
        <v>2478</v>
      </c>
      <c r="B74" s="262" t="s">
        <v>2341</v>
      </c>
      <c r="C74" s="263"/>
      <c r="D74" s="262" t="s">
        <v>2479</v>
      </c>
      <c r="E74" s="268" t="s">
        <v>2480</v>
      </c>
    </row>
    <row r="75" spans="1:5" x14ac:dyDescent="0.25">
      <c r="A75" s="262" t="s">
        <v>2481</v>
      </c>
      <c r="B75" s="262" t="s">
        <v>2341</v>
      </c>
      <c r="C75" s="263"/>
      <c r="D75" s="262" t="s">
        <v>2482</v>
      </c>
      <c r="E75" s="268" t="s">
        <v>2483</v>
      </c>
    </row>
    <row r="76" spans="1:5" ht="31.5" customHeight="1" x14ac:dyDescent="0.25">
      <c r="A76" s="262" t="s">
        <v>2484</v>
      </c>
      <c r="B76" s="266" t="s">
        <v>2268</v>
      </c>
      <c r="C76" s="263"/>
      <c r="D76" s="263"/>
      <c r="E76" s="265" t="s">
        <v>2485</v>
      </c>
    </row>
    <row r="77" spans="1:5" x14ac:dyDescent="0.25">
      <c r="A77" s="262" t="s">
        <v>2486</v>
      </c>
      <c r="B77" s="266" t="s">
        <v>2324</v>
      </c>
      <c r="C77" s="263"/>
      <c r="D77" s="263"/>
      <c r="E77" s="268" t="s">
        <v>2487</v>
      </c>
    </row>
    <row r="78" spans="1:5" x14ac:dyDescent="0.25">
      <c r="A78" s="262" t="s">
        <v>2488</v>
      </c>
      <c r="B78" s="263"/>
      <c r="C78" s="263"/>
      <c r="D78" s="262" t="s">
        <v>2489</v>
      </c>
      <c r="E78" s="268" t="s">
        <v>2490</v>
      </c>
    </row>
    <row r="79" spans="1:5" x14ac:dyDescent="0.25">
      <c r="A79" s="279" t="s">
        <v>1241</v>
      </c>
      <c r="B79" s="262" t="s">
        <v>2415</v>
      </c>
      <c r="C79" s="262" t="s">
        <v>2416</v>
      </c>
      <c r="D79" s="262" t="s">
        <v>2417</v>
      </c>
      <c r="E79" s="268" t="s">
        <v>2491</v>
      </c>
    </row>
    <row r="80" spans="1:5" ht="45" x14ac:dyDescent="0.25">
      <c r="A80" s="279" t="s">
        <v>2492</v>
      </c>
      <c r="B80" s="263"/>
      <c r="C80" s="262" t="s">
        <v>2420</v>
      </c>
      <c r="D80" s="266" t="s">
        <v>2421</v>
      </c>
      <c r="E80" s="268" t="s">
        <v>2493</v>
      </c>
    </row>
    <row r="81" spans="1:5" ht="45" x14ac:dyDescent="0.25">
      <c r="A81" s="262" t="s">
        <v>2494</v>
      </c>
      <c r="B81" s="263"/>
      <c r="C81" s="263"/>
      <c r="D81" s="266" t="s">
        <v>2495</v>
      </c>
      <c r="E81" s="268" t="s">
        <v>2496</v>
      </c>
    </row>
    <row r="82" spans="1:5" ht="30" x14ac:dyDescent="0.25">
      <c r="A82" s="262" t="s">
        <v>2497</v>
      </c>
      <c r="B82" s="263"/>
      <c r="C82" s="263"/>
      <c r="D82" s="266" t="s">
        <v>2498</v>
      </c>
      <c r="E82" s="268" t="s">
        <v>2499</v>
      </c>
    </row>
    <row r="83" spans="1:5" ht="45" x14ac:dyDescent="0.25">
      <c r="A83" s="262" t="s">
        <v>2500</v>
      </c>
      <c r="B83" s="263"/>
      <c r="C83" s="263"/>
      <c r="D83" s="266" t="s">
        <v>2501</v>
      </c>
      <c r="E83" s="265" t="s">
        <v>2502</v>
      </c>
    </row>
    <row r="84" spans="1:5" ht="45" x14ac:dyDescent="0.25">
      <c r="A84" s="262" t="s">
        <v>2503</v>
      </c>
      <c r="B84" s="263"/>
      <c r="C84" s="263"/>
      <c r="D84" s="266" t="s">
        <v>2504</v>
      </c>
      <c r="E84" s="268" t="s">
        <v>2505</v>
      </c>
    </row>
    <row r="85" spans="1:5" ht="47.25" customHeight="1" x14ac:dyDescent="0.25">
      <c r="A85" s="262" t="s">
        <v>2506</v>
      </c>
      <c r="B85" s="263"/>
      <c r="C85" s="263"/>
      <c r="D85" s="266" t="s">
        <v>2507</v>
      </c>
      <c r="E85" s="268" t="s">
        <v>2508</v>
      </c>
    </row>
    <row r="86" spans="1:5" ht="45" x14ac:dyDescent="0.25">
      <c r="A86" s="262" t="s">
        <v>2509</v>
      </c>
      <c r="B86" s="263"/>
      <c r="C86" s="263"/>
      <c r="D86" s="266" t="s">
        <v>2510</v>
      </c>
      <c r="E86" s="268" t="s">
        <v>2511</v>
      </c>
    </row>
    <row r="87" spans="1:5" ht="30" x14ac:dyDescent="0.25">
      <c r="A87" s="262" t="s">
        <v>2512</v>
      </c>
      <c r="B87" s="263"/>
      <c r="C87" s="263"/>
      <c r="D87" s="266" t="s">
        <v>2513</v>
      </c>
      <c r="E87" s="268" t="s">
        <v>2514</v>
      </c>
    </row>
    <row r="88" spans="1:5" ht="45" x14ac:dyDescent="0.25">
      <c r="A88" s="262" t="s">
        <v>2515</v>
      </c>
      <c r="B88" s="263"/>
      <c r="C88" s="263"/>
      <c r="D88" s="266" t="s">
        <v>2516</v>
      </c>
      <c r="E88" s="268" t="s">
        <v>2445</v>
      </c>
    </row>
    <row r="89" spans="1:5" ht="45" x14ac:dyDescent="0.25">
      <c r="A89" s="262" t="s">
        <v>2517</v>
      </c>
      <c r="B89" s="263"/>
      <c r="C89" s="263"/>
      <c r="D89" s="266" t="s">
        <v>2518</v>
      </c>
      <c r="E89" s="265" t="s">
        <v>2519</v>
      </c>
    </row>
    <row r="90" spans="1:5" x14ac:dyDescent="0.25">
      <c r="A90" s="262" t="s">
        <v>2520</v>
      </c>
      <c r="B90" s="263"/>
      <c r="C90" s="263"/>
      <c r="D90" s="262" t="s">
        <v>2277</v>
      </c>
      <c r="E90" s="268" t="s">
        <v>2521</v>
      </c>
    </row>
    <row r="91" spans="1:5" x14ac:dyDescent="0.25">
      <c r="A91" s="262" t="s">
        <v>2522</v>
      </c>
      <c r="B91" s="263"/>
      <c r="C91" s="263"/>
      <c r="D91" s="262" t="s">
        <v>2523</v>
      </c>
      <c r="E91" s="268" t="s">
        <v>2524</v>
      </c>
    </row>
    <row r="92" spans="1:5" x14ac:dyDescent="0.25">
      <c r="A92" s="279" t="s">
        <v>2525</v>
      </c>
      <c r="B92" s="263"/>
      <c r="C92" s="263"/>
      <c r="D92" s="262" t="s">
        <v>2526</v>
      </c>
      <c r="E92" s="268" t="s">
        <v>2527</v>
      </c>
    </row>
    <row r="93" spans="1:5" x14ac:dyDescent="0.25">
      <c r="A93" s="279" t="s">
        <v>2528</v>
      </c>
      <c r="B93" s="263"/>
      <c r="C93" s="263"/>
      <c r="D93" s="262" t="s">
        <v>2529</v>
      </c>
      <c r="E93" s="268" t="s">
        <v>2530</v>
      </c>
    </row>
    <row r="94" spans="1:5" x14ac:dyDescent="0.25">
      <c r="A94" s="279" t="s">
        <v>2531</v>
      </c>
      <c r="B94" s="263"/>
      <c r="C94" s="263"/>
      <c r="D94" s="262" t="s">
        <v>2532</v>
      </c>
      <c r="E94" s="268" t="s">
        <v>2533</v>
      </c>
    </row>
    <row r="95" spans="1:5" x14ac:dyDescent="0.25">
      <c r="A95" s="279" t="s">
        <v>2534</v>
      </c>
      <c r="B95" s="263"/>
      <c r="C95" s="263"/>
      <c r="D95" s="262" t="s">
        <v>2535</v>
      </c>
      <c r="E95" s="268" t="s">
        <v>2536</v>
      </c>
    </row>
    <row r="96" spans="1:5" x14ac:dyDescent="0.25">
      <c r="A96" s="279" t="s">
        <v>2537</v>
      </c>
      <c r="B96" s="263"/>
      <c r="C96" s="263"/>
      <c r="D96" s="262" t="s">
        <v>2538</v>
      </c>
      <c r="E96" s="268" t="s">
        <v>2539</v>
      </c>
    </row>
    <row r="97" spans="1:5" x14ac:dyDescent="0.25">
      <c r="A97" s="279" t="s">
        <v>2540</v>
      </c>
      <c r="B97" s="263"/>
      <c r="C97" s="263"/>
      <c r="D97" s="262" t="s">
        <v>2541</v>
      </c>
      <c r="E97" s="268" t="s">
        <v>2542</v>
      </c>
    </row>
    <row r="98" spans="1:5" x14ac:dyDescent="0.25">
      <c r="A98" s="279" t="s">
        <v>2543</v>
      </c>
      <c r="B98" s="263"/>
      <c r="C98" s="263"/>
      <c r="D98" s="262" t="s">
        <v>2457</v>
      </c>
      <c r="E98" s="268" t="s">
        <v>2544</v>
      </c>
    </row>
    <row r="99" spans="1:5" x14ac:dyDescent="0.25">
      <c r="A99" s="279" t="s">
        <v>2545</v>
      </c>
      <c r="B99" s="263"/>
      <c r="C99" s="263"/>
      <c r="D99" s="262" t="s">
        <v>2454</v>
      </c>
      <c r="E99" s="268" t="s">
        <v>2546</v>
      </c>
    </row>
    <row r="100" spans="1:5" x14ac:dyDescent="0.25">
      <c r="A100" s="279" t="s">
        <v>2547</v>
      </c>
      <c r="B100" s="263"/>
      <c r="C100" s="263"/>
      <c r="D100" s="262" t="s">
        <v>2460</v>
      </c>
      <c r="E100" s="268" t="s">
        <v>2548</v>
      </c>
    </row>
    <row r="101" spans="1:5" x14ac:dyDescent="0.25">
      <c r="A101" s="279" t="s">
        <v>2549</v>
      </c>
      <c r="B101" s="263"/>
      <c r="C101" s="263"/>
      <c r="D101" s="262" t="s">
        <v>2466</v>
      </c>
      <c r="E101" s="268" t="s">
        <v>2550</v>
      </c>
    </row>
    <row r="102" spans="1:5" x14ac:dyDescent="0.25">
      <c r="A102" s="262" t="s">
        <v>2551</v>
      </c>
      <c r="B102" s="263"/>
      <c r="C102" s="263"/>
      <c r="D102" s="262" t="s">
        <v>2463</v>
      </c>
      <c r="E102" s="268" t="s">
        <v>2536</v>
      </c>
    </row>
    <row r="103" spans="1:5" x14ac:dyDescent="0.25">
      <c r="A103" s="262" t="s">
        <v>2552</v>
      </c>
      <c r="B103" s="263"/>
      <c r="C103" s="263"/>
      <c r="D103" s="262" t="s">
        <v>2553</v>
      </c>
      <c r="E103" s="268" t="s">
        <v>2554</v>
      </c>
    </row>
    <row r="104" spans="1:5" x14ac:dyDescent="0.25">
      <c r="A104" s="262" t="s">
        <v>2555</v>
      </c>
      <c r="B104" s="263"/>
      <c r="C104" s="263"/>
      <c r="D104" s="262" t="s">
        <v>2556</v>
      </c>
      <c r="E104" s="268" t="s">
        <v>2557</v>
      </c>
    </row>
    <row r="105" spans="1:5" x14ac:dyDescent="0.25">
      <c r="A105" s="279" t="s">
        <v>2558</v>
      </c>
      <c r="B105" s="263"/>
      <c r="C105" s="263"/>
      <c r="D105" s="262" t="s">
        <v>2559</v>
      </c>
      <c r="E105" s="268" t="s">
        <v>2560</v>
      </c>
    </row>
    <row r="106" spans="1:5" x14ac:dyDescent="0.25">
      <c r="A106" s="262" t="s">
        <v>2561</v>
      </c>
      <c r="B106" s="263"/>
      <c r="C106" s="263"/>
      <c r="D106" s="262" t="s">
        <v>2562</v>
      </c>
      <c r="E106" s="268" t="s">
        <v>2563</v>
      </c>
    </row>
    <row r="107" spans="1:5" x14ac:dyDescent="0.25">
      <c r="A107" s="262" t="s">
        <v>2564</v>
      </c>
      <c r="B107" s="263"/>
      <c r="C107" s="263"/>
      <c r="D107" s="262" t="s">
        <v>2565</v>
      </c>
      <c r="E107" s="268" t="s">
        <v>2566</v>
      </c>
    </row>
    <row r="108" spans="1:5" x14ac:dyDescent="0.25">
      <c r="A108" s="262" t="s">
        <v>2567</v>
      </c>
      <c r="B108" s="263"/>
      <c r="C108" s="263"/>
      <c r="D108" s="262" t="s">
        <v>2568</v>
      </c>
      <c r="E108" s="268" t="s">
        <v>2569</v>
      </c>
    </row>
    <row r="109" spans="1:5" x14ac:dyDescent="0.25">
      <c r="A109" s="262" t="s">
        <v>2570</v>
      </c>
      <c r="B109" s="263"/>
      <c r="C109" s="263"/>
      <c r="D109" s="262" t="s">
        <v>2571</v>
      </c>
      <c r="E109" s="268" t="s">
        <v>2572</v>
      </c>
    </row>
    <row r="110" spans="1:5" x14ac:dyDescent="0.25">
      <c r="A110" s="262" t="s">
        <v>2573</v>
      </c>
      <c r="B110" s="263"/>
      <c r="C110" s="263"/>
      <c r="D110" s="262" t="s">
        <v>2574</v>
      </c>
      <c r="E110" s="268" t="s">
        <v>2575</v>
      </c>
    </row>
    <row r="111" spans="1:5" x14ac:dyDescent="0.25">
      <c r="A111" s="262" t="s">
        <v>2576</v>
      </c>
      <c r="B111" s="263"/>
      <c r="C111" s="263"/>
      <c r="D111" s="262" t="s">
        <v>2577</v>
      </c>
      <c r="E111" s="268" t="s">
        <v>2578</v>
      </c>
    </row>
    <row r="112" spans="1:5" x14ac:dyDescent="0.25">
      <c r="A112" s="268" t="s">
        <v>2579</v>
      </c>
      <c r="B112" s="270"/>
      <c r="C112" s="270"/>
      <c r="D112" s="262" t="s">
        <v>2580</v>
      </c>
      <c r="E112" s="268" t="s">
        <v>2581</v>
      </c>
    </row>
    <row r="113" spans="1:5" x14ac:dyDescent="0.25">
      <c r="A113" s="268" t="s">
        <v>2582</v>
      </c>
      <c r="B113" s="270"/>
      <c r="C113" s="270"/>
      <c r="D113" s="262" t="s">
        <v>2583</v>
      </c>
      <c r="E113" s="268" t="s">
        <v>2584</v>
      </c>
    </row>
    <row r="114" spans="1:5" x14ac:dyDescent="0.25">
      <c r="A114" s="283" t="s">
        <v>253</v>
      </c>
      <c r="B114" s="284"/>
      <c r="C114" s="284"/>
      <c r="D114" s="262" t="s">
        <v>2585</v>
      </c>
      <c r="E114" s="268" t="s">
        <v>2586</v>
      </c>
    </row>
    <row r="115" spans="1:5" x14ac:dyDescent="0.25">
      <c r="A115" s="283" t="s">
        <v>255</v>
      </c>
      <c r="B115" s="284"/>
      <c r="C115" s="284"/>
      <c r="D115" s="262" t="s">
        <v>2587</v>
      </c>
      <c r="E115" s="268" t="s">
        <v>2588</v>
      </c>
    </row>
    <row r="116" spans="1:5" x14ac:dyDescent="0.25">
      <c r="A116" s="268" t="s">
        <v>2589</v>
      </c>
      <c r="B116" s="270"/>
      <c r="C116" s="270"/>
      <c r="D116" s="262" t="s">
        <v>2590</v>
      </c>
      <c r="E116" s="268" t="s">
        <v>2591</v>
      </c>
    </row>
    <row r="117" spans="1:5" x14ac:dyDescent="0.25">
      <c r="A117" s="268" t="s">
        <v>2592</v>
      </c>
      <c r="B117" s="270"/>
      <c r="C117" s="270"/>
      <c r="D117" s="262" t="s">
        <v>2593</v>
      </c>
      <c r="E117" s="268" t="s">
        <v>2594</v>
      </c>
    </row>
    <row r="118" spans="1:5" x14ac:dyDescent="0.25">
      <c r="A118" s="268" t="s">
        <v>320</v>
      </c>
      <c r="B118" s="270"/>
      <c r="C118" s="270"/>
      <c r="D118" s="262" t="s">
        <v>2595</v>
      </c>
      <c r="E118" s="268" t="s">
        <v>2596</v>
      </c>
    </row>
    <row r="119" spans="1:5" x14ac:dyDescent="0.25">
      <c r="A119" s="268" t="s">
        <v>2597</v>
      </c>
      <c r="B119" s="270"/>
      <c r="C119" s="270"/>
      <c r="D119" s="268" t="s">
        <v>2476</v>
      </c>
      <c r="E119" s="268" t="s">
        <v>2598</v>
      </c>
    </row>
    <row r="120" spans="1:5" x14ac:dyDescent="0.25">
      <c r="A120" s="268" t="s">
        <v>2599</v>
      </c>
      <c r="B120" s="270"/>
      <c r="C120" s="270"/>
      <c r="D120" s="268" t="s">
        <v>2600</v>
      </c>
      <c r="E120" s="268" t="s">
        <v>2601</v>
      </c>
    </row>
    <row r="121" spans="1:5" x14ac:dyDescent="0.25">
      <c r="A121" s="268" t="s">
        <v>2602</v>
      </c>
      <c r="B121" s="270"/>
      <c r="C121" s="270"/>
      <c r="D121" s="268" t="s">
        <v>2603</v>
      </c>
      <c r="E121" s="268" t="s">
        <v>2604</v>
      </c>
    </row>
    <row r="122" spans="1:5" x14ac:dyDescent="0.25">
      <c r="A122" s="268" t="s">
        <v>2605</v>
      </c>
      <c r="B122" s="270"/>
      <c r="C122" s="270"/>
      <c r="D122" s="268" t="s">
        <v>2606</v>
      </c>
      <c r="E122" s="268" t="s">
        <v>2607</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2023-01-31T11:31:17Z</cp:lastPrinted>
  <dcterms:created xsi:type="dcterms:W3CDTF">2016-04-21T08:07:20Z</dcterms:created>
  <dcterms:modified xsi:type="dcterms:W3CDTF">2023-01-31T11:38:43Z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2023-01-31T11:38:42Z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02054716-91d8-4472-9ff7-27077a69849a</vt:lpwstr>
  </property>
  <property fmtid="{D5CDD505-2E9C-101B-9397-08002B2CF9AE}" pid="8" name="MSIP_Label_b3ab5c08-0102-4fa9-94b5-6a7244ab7907_ContentBits">
    <vt:lpwstr>1</vt:lpwstr>
  </property>
</Properties>
</file>